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filterPrivacy="1" defaultThemeVersion="124226"/>
  <xr:revisionPtr revIDLastSave="0" documentId="13_ncr:1_{36D01E0B-A84B-4067-B6EC-717B3EAEC652}" xr6:coauthVersionLast="47" xr6:coauthVersionMax="47" xr10:uidLastSave="{00000000-0000-0000-0000-000000000000}"/>
  <bookViews>
    <workbookView xWindow="-120" yWindow="-120" windowWidth="29040" windowHeight="15840" tabRatio="906" firstSheet="29" activeTab="33" xr2:uid="{00000000-000D-0000-FFFF-FFFF00000000}"/>
  </bookViews>
  <sheets>
    <sheet name="Suvestinė" sheetId="13" r:id="rId1"/>
    <sheet name="SB Suvestinė" sheetId="4" r:id="rId2"/>
    <sheet name="SB-4117" sheetId="5" r:id="rId3"/>
    <sheet name="SB-4141" sheetId="1" r:id="rId4"/>
    <sheet name="SB-4115" sheetId="2" r:id="rId5"/>
    <sheet name="SB-4152" sheetId="3" r:id="rId6"/>
    <sheet name="SB-4114" sheetId="38" r:id="rId7"/>
    <sheet name="VBD-Suvestinė" sheetId="9" r:id="rId8"/>
    <sheet name="VBD-4121" sheetId="6" r:id="rId9"/>
    <sheet name="VBD-41210" sheetId="7" r:id="rId10"/>
    <sheet name="VBD-4141" sheetId="8" r:id="rId11"/>
    <sheet name="S-4152" sheetId="10" r:id="rId12"/>
    <sheet name="AA-4111" sheetId="30" r:id="rId13"/>
    <sheet name="AA-4119" sheetId="31" r:id="rId14"/>
    <sheet name="ES-4114" sheetId="37" r:id="rId15"/>
    <sheet name="VBES-4114" sheetId="49" r:id="rId16"/>
    <sheet name="ES-4117" sheetId="39" r:id="rId17"/>
    <sheet name="ES-4115" sheetId="12" r:id="rId18"/>
    <sheet name="VBES-4115" sheetId="11" r:id="rId19"/>
    <sheet name="VBD COVID" sheetId="42" r:id="rId20"/>
    <sheet name="Pažyma apie pajamas" sheetId="14" r:id="rId21"/>
    <sheet name="Pajamų įmokų ataskaita" sheetId="15" r:id="rId22"/>
    <sheet name="Gautų FS pažyma" sheetId="17" r:id="rId23"/>
    <sheet name="Sukauptų FS pažyma" sheetId="18" r:id="rId24"/>
    <sheet name="Mokėtinų sumų" sheetId="20" r:id="rId25"/>
    <sheet name="Pažyma prie 9 priedo" sheetId="19" r:id="rId26"/>
    <sheet name="B9-VBD Suvestinė" sheetId="32" r:id="rId27"/>
    <sheet name="B9-VBD4121" sheetId="21" r:id="rId28"/>
    <sheet name="B9-VBD41210" sheetId="41" r:id="rId29"/>
    <sheet name="B9-VBD4141" sheetId="22" r:id="rId30"/>
    <sheet name="B9-SB-Suvestinė" sheetId="33" r:id="rId31"/>
    <sheet name="B9-SB4152" sheetId="23" r:id="rId32"/>
    <sheet name="B9-SB4117" sheetId="24" r:id="rId33"/>
    <sheet name="B9-SB4141" sheetId="25" r:id="rId34"/>
    <sheet name="B9-SB4115" sheetId="26" r:id="rId35"/>
    <sheet name="B9-VBD(COVID)4154" sheetId="46" r:id="rId36"/>
    <sheet name="Tikslinės lėšos" sheetId="51" r:id="rId37"/>
    <sheet name="B9-S4152 " sheetId="48" r:id="rId38"/>
    <sheet name="B9-SB4114" sheetId="43" r:id="rId39"/>
    <sheet name="B9-ES4114 " sheetId="44" r:id="rId40"/>
    <sheet name="B9-VBES4114 " sheetId="50" r:id="rId41"/>
    <sheet name="B9-ES4117" sheetId="45" r:id="rId42"/>
    <sheet name="B9-ES4115" sheetId="27" r:id="rId43"/>
    <sheet name="B9-VBES4115" sheetId="28" r:id="rId44"/>
    <sheet name="Neužimti etatai" sheetId="34" r:id="rId4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2" i="20" l="1"/>
  <c r="K81" i="20" s="1"/>
  <c r="J82" i="20"/>
  <c r="J81" i="20" s="1"/>
  <c r="I82" i="20"/>
  <c r="I81" i="20" s="1"/>
  <c r="K75" i="20"/>
  <c r="K74" i="20" s="1"/>
  <c r="J75" i="20"/>
  <c r="J74" i="20" s="1"/>
  <c r="I75" i="20"/>
  <c r="I74" i="20" s="1"/>
  <c r="K69" i="20"/>
  <c r="J69" i="20"/>
  <c r="I69" i="20"/>
  <c r="K66" i="20"/>
  <c r="J66" i="20"/>
  <c r="I66" i="20"/>
  <c r="K65" i="20"/>
  <c r="J65" i="20"/>
  <c r="I65" i="20"/>
  <c r="K59" i="20"/>
  <c r="J59" i="20"/>
  <c r="I59" i="20"/>
  <c r="K54" i="20"/>
  <c r="J54" i="20"/>
  <c r="I54" i="20"/>
  <c r="K51" i="20"/>
  <c r="J51" i="20"/>
  <c r="I51" i="20"/>
  <c r="K48" i="20"/>
  <c r="J48" i="20"/>
  <c r="J47" i="20" s="1"/>
  <c r="I48" i="20"/>
  <c r="I47" i="20" s="1"/>
  <c r="K47" i="20"/>
  <c r="K43" i="20"/>
  <c r="J43" i="20"/>
  <c r="J42" i="20" s="1"/>
  <c r="I43" i="20"/>
  <c r="I42" i="20" s="1"/>
  <c r="K42" i="20"/>
  <c r="K39" i="20"/>
  <c r="J39" i="20"/>
  <c r="I39" i="20"/>
  <c r="K37" i="20"/>
  <c r="J37" i="20"/>
  <c r="I37" i="20"/>
  <c r="K32" i="20"/>
  <c r="J32" i="20"/>
  <c r="J31" i="20" s="1"/>
  <c r="I32" i="20"/>
  <c r="I31" i="20" s="1"/>
  <c r="K31" i="20"/>
  <c r="K30" i="20" s="1"/>
  <c r="K90" i="20" s="1"/>
  <c r="H23" i="18"/>
  <c r="H20" i="18"/>
  <c r="D24" i="19"/>
  <c r="D23" i="51"/>
  <c r="E23" i="51"/>
  <c r="C23" i="51"/>
  <c r="B23" i="51"/>
  <c r="R28" i="33"/>
  <c r="Q28" i="33"/>
  <c r="P28" i="33"/>
  <c r="O28" i="33"/>
  <c r="N28" i="33"/>
  <c r="M28" i="33"/>
  <c r="K28" i="33"/>
  <c r="J28" i="33"/>
  <c r="I28" i="33"/>
  <c r="H28" i="33"/>
  <c r="R27" i="33"/>
  <c r="Q27" i="33"/>
  <c r="P27" i="33"/>
  <c r="O27" i="33"/>
  <c r="N27" i="33"/>
  <c r="M27" i="33"/>
  <c r="K27" i="33"/>
  <c r="J27" i="33"/>
  <c r="I27" i="33"/>
  <c r="H27" i="33"/>
  <c r="S26" i="33"/>
  <c r="L26" i="33"/>
  <c r="S25" i="33"/>
  <c r="L25" i="33"/>
  <c r="S24" i="33"/>
  <c r="L24" i="33"/>
  <c r="S23" i="33"/>
  <c r="L23" i="33"/>
  <c r="L22" i="33"/>
  <c r="L27" i="33" s="1"/>
  <c r="S21" i="33"/>
  <c r="L21" i="33"/>
  <c r="S20" i="33"/>
  <c r="L20" i="33"/>
  <c r="S19" i="33"/>
  <c r="S28" i="33" s="1"/>
  <c r="L19" i="33"/>
  <c r="L28" i="33" s="1"/>
  <c r="S18" i="33"/>
  <c r="L18" i="33"/>
  <c r="I30" i="20" l="1"/>
  <c r="I90" i="20" s="1"/>
  <c r="J30" i="20"/>
  <c r="J90" i="20" s="1"/>
  <c r="S27" i="33"/>
  <c r="N27" i="32"/>
  <c r="O27" i="32"/>
  <c r="M27" i="32"/>
  <c r="J27" i="32"/>
  <c r="I27" i="32"/>
  <c r="H27" i="32"/>
  <c r="R28" i="50"/>
  <c r="Q28" i="50"/>
  <c r="P28" i="50"/>
  <c r="O28" i="50"/>
  <c r="N28" i="50"/>
  <c r="M28" i="50"/>
  <c r="K28" i="50"/>
  <c r="J28" i="50"/>
  <c r="I28" i="50"/>
  <c r="H28" i="50"/>
  <c r="G28" i="50"/>
  <c r="F28" i="50"/>
  <c r="E28" i="50"/>
  <c r="D28" i="50"/>
  <c r="C28" i="50"/>
  <c r="B28" i="50"/>
  <c r="R27" i="50"/>
  <c r="Q27" i="50"/>
  <c r="P27" i="50"/>
  <c r="O27" i="50"/>
  <c r="N27" i="50"/>
  <c r="M27" i="50"/>
  <c r="K27" i="50"/>
  <c r="J27" i="50"/>
  <c r="I27" i="50"/>
  <c r="H27" i="50"/>
  <c r="G27" i="50"/>
  <c r="F27" i="50"/>
  <c r="E27" i="50"/>
  <c r="D27" i="50"/>
  <c r="C27" i="50"/>
  <c r="B27" i="50"/>
  <c r="S26" i="50"/>
  <c r="L26" i="50"/>
  <c r="S25" i="50"/>
  <c r="L25" i="50"/>
  <c r="S24" i="50"/>
  <c r="L24" i="50"/>
  <c r="S23" i="50"/>
  <c r="L23" i="50"/>
  <c r="S22" i="50"/>
  <c r="L22" i="50"/>
  <c r="S21" i="50"/>
  <c r="L21" i="50"/>
  <c r="S20" i="50"/>
  <c r="S27" i="50" s="1"/>
  <c r="L20" i="50"/>
  <c r="L28" i="50" s="1"/>
  <c r="S19" i="50"/>
  <c r="L19" i="50"/>
  <c r="S18" i="50"/>
  <c r="L18" i="50"/>
  <c r="L27" i="50" l="1"/>
  <c r="S28" i="50"/>
  <c r="L27" i="21"/>
  <c r="K27" i="21"/>
  <c r="J27" i="21"/>
  <c r="I27" i="21"/>
  <c r="H27" i="21"/>
  <c r="S27" i="21"/>
  <c r="N27" i="21"/>
  <c r="O27" i="21"/>
  <c r="P27" i="21"/>
  <c r="M27" i="21"/>
  <c r="H25" i="17" l="1"/>
  <c r="H23" i="17"/>
  <c r="H21" i="17"/>
  <c r="H18" i="17"/>
  <c r="L361" i="13"/>
  <c r="L360" i="13" s="1"/>
  <c r="K361" i="13"/>
  <c r="K360" i="13" s="1"/>
  <c r="J361" i="13"/>
  <c r="I361" i="13"/>
  <c r="J360" i="13"/>
  <c r="I360" i="13"/>
  <c r="L358" i="13"/>
  <c r="K358" i="13"/>
  <c r="J358" i="13"/>
  <c r="I358" i="13"/>
  <c r="I357" i="13" s="1"/>
  <c r="L357" i="13"/>
  <c r="K357" i="13"/>
  <c r="J357" i="13"/>
  <c r="L355" i="13"/>
  <c r="K355" i="13"/>
  <c r="K354" i="13" s="1"/>
  <c r="J355" i="13"/>
  <c r="J354" i="13" s="1"/>
  <c r="J332" i="13" s="1"/>
  <c r="I355" i="13"/>
  <c r="I354" i="13" s="1"/>
  <c r="L354" i="13"/>
  <c r="L351" i="13"/>
  <c r="L350" i="13" s="1"/>
  <c r="K351" i="13"/>
  <c r="K350" i="13" s="1"/>
  <c r="J351" i="13"/>
  <c r="I351" i="13"/>
  <c r="J350" i="13"/>
  <c r="I350" i="13"/>
  <c r="L347" i="13"/>
  <c r="K347" i="13"/>
  <c r="J347" i="13"/>
  <c r="I347" i="13"/>
  <c r="I346" i="13" s="1"/>
  <c r="L346" i="13"/>
  <c r="K346" i="13"/>
  <c r="J346" i="13"/>
  <c r="L343" i="13"/>
  <c r="L342" i="13" s="1"/>
  <c r="K343" i="13"/>
  <c r="K342" i="13" s="1"/>
  <c r="J343" i="13"/>
  <c r="I343" i="13"/>
  <c r="I342" i="13" s="1"/>
  <c r="J342" i="13"/>
  <c r="L339" i="13"/>
  <c r="K339" i="13"/>
  <c r="J339" i="13"/>
  <c r="I339" i="13"/>
  <c r="L336" i="13"/>
  <c r="K336" i="13"/>
  <c r="J336" i="13"/>
  <c r="I336" i="13"/>
  <c r="P334" i="13"/>
  <c r="O334" i="13"/>
  <c r="N334" i="13"/>
  <c r="M334" i="13"/>
  <c r="L334" i="13"/>
  <c r="K334" i="13"/>
  <c r="K333" i="13" s="1"/>
  <c r="J334" i="13"/>
  <c r="I334" i="13"/>
  <c r="L333" i="13"/>
  <c r="J333" i="13"/>
  <c r="I333" i="13"/>
  <c r="L329" i="13"/>
  <c r="K329" i="13"/>
  <c r="K328" i="13" s="1"/>
  <c r="J329" i="13"/>
  <c r="I329" i="13"/>
  <c r="L328" i="13"/>
  <c r="J328" i="13"/>
  <c r="I328" i="13"/>
  <c r="L326" i="13"/>
  <c r="K326" i="13"/>
  <c r="J326" i="13"/>
  <c r="J325" i="13" s="1"/>
  <c r="J300" i="13" s="1"/>
  <c r="J299" i="13" s="1"/>
  <c r="I326" i="13"/>
  <c r="I325" i="13" s="1"/>
  <c r="L325" i="13"/>
  <c r="K325" i="13"/>
  <c r="L323" i="13"/>
  <c r="K323" i="13"/>
  <c r="K322" i="13" s="1"/>
  <c r="J323" i="13"/>
  <c r="I323" i="13"/>
  <c r="I322" i="13" s="1"/>
  <c r="L322" i="13"/>
  <c r="J322" i="13"/>
  <c r="L319" i="13"/>
  <c r="L318" i="13" s="1"/>
  <c r="K319" i="13"/>
  <c r="K318" i="13" s="1"/>
  <c r="J319" i="13"/>
  <c r="I319" i="13"/>
  <c r="J318" i="13"/>
  <c r="I318" i="13"/>
  <c r="L315" i="13"/>
  <c r="K315" i="13"/>
  <c r="J315" i="13"/>
  <c r="I315" i="13"/>
  <c r="I314" i="13" s="1"/>
  <c r="L314" i="13"/>
  <c r="K314" i="13"/>
  <c r="J314" i="13"/>
  <c r="L311" i="13"/>
  <c r="L310" i="13" s="1"/>
  <c r="K311" i="13"/>
  <c r="K310" i="13" s="1"/>
  <c r="J311" i="13"/>
  <c r="I311" i="13"/>
  <c r="I310" i="13" s="1"/>
  <c r="J310" i="13"/>
  <c r="L307" i="13"/>
  <c r="K307" i="13"/>
  <c r="J307" i="13"/>
  <c r="I307" i="13"/>
  <c r="L304" i="13"/>
  <c r="K304" i="13"/>
  <c r="J304" i="13"/>
  <c r="I304" i="13"/>
  <c r="L302" i="13"/>
  <c r="L301" i="13" s="1"/>
  <c r="L300" i="13" s="1"/>
  <c r="K302" i="13"/>
  <c r="J302" i="13"/>
  <c r="I302" i="13"/>
  <c r="I301" i="13" s="1"/>
  <c r="K301" i="13"/>
  <c r="J301" i="13"/>
  <c r="L296" i="13"/>
  <c r="L295" i="13" s="1"/>
  <c r="K296" i="13"/>
  <c r="K295" i="13" s="1"/>
  <c r="J296" i="13"/>
  <c r="I296" i="13"/>
  <c r="J295" i="13"/>
  <c r="I295" i="13"/>
  <c r="L293" i="13"/>
  <c r="L292" i="13" s="1"/>
  <c r="K293" i="13"/>
  <c r="J293" i="13"/>
  <c r="I293" i="13"/>
  <c r="I292" i="13" s="1"/>
  <c r="K292" i="13"/>
  <c r="J292" i="13"/>
  <c r="L290" i="13"/>
  <c r="K290" i="13"/>
  <c r="K289" i="13" s="1"/>
  <c r="J290" i="13"/>
  <c r="I290" i="13"/>
  <c r="I289" i="13" s="1"/>
  <c r="L289" i="13"/>
  <c r="J289" i="13"/>
  <c r="L286" i="13"/>
  <c r="K286" i="13"/>
  <c r="K285" i="13" s="1"/>
  <c r="J286" i="13"/>
  <c r="I286" i="13"/>
  <c r="L285" i="13"/>
  <c r="J285" i="13"/>
  <c r="I285" i="13"/>
  <c r="L282" i="13"/>
  <c r="K282" i="13"/>
  <c r="J282" i="13"/>
  <c r="I282" i="13"/>
  <c r="I281" i="13" s="1"/>
  <c r="L281" i="13"/>
  <c r="K281" i="13"/>
  <c r="J281" i="13"/>
  <c r="L278" i="13"/>
  <c r="L277" i="13" s="1"/>
  <c r="K278" i="13"/>
  <c r="K277" i="13" s="1"/>
  <c r="J278" i="13"/>
  <c r="I278" i="13"/>
  <c r="I277" i="13" s="1"/>
  <c r="J277" i="13"/>
  <c r="L274" i="13"/>
  <c r="K274" i="13"/>
  <c r="J274" i="13"/>
  <c r="I274" i="13"/>
  <c r="L271" i="13"/>
  <c r="K271" i="13"/>
  <c r="J271" i="13"/>
  <c r="I271" i="13"/>
  <c r="L269" i="13"/>
  <c r="K269" i="13"/>
  <c r="J269" i="13"/>
  <c r="I269" i="13"/>
  <c r="I268" i="13" s="1"/>
  <c r="I267" i="13" s="1"/>
  <c r="L268" i="13"/>
  <c r="K268" i="13"/>
  <c r="J268" i="13"/>
  <c r="J267" i="13"/>
  <c r="L264" i="13"/>
  <c r="K264" i="13"/>
  <c r="J264" i="13"/>
  <c r="I264" i="13"/>
  <c r="I263" i="13" s="1"/>
  <c r="L263" i="13"/>
  <c r="K263" i="13"/>
  <c r="J263" i="13"/>
  <c r="L261" i="13"/>
  <c r="K261" i="13"/>
  <c r="K260" i="13" s="1"/>
  <c r="J261" i="13"/>
  <c r="I261" i="13"/>
  <c r="I260" i="13" s="1"/>
  <c r="L260" i="13"/>
  <c r="J260" i="13"/>
  <c r="L258" i="13"/>
  <c r="K258" i="13"/>
  <c r="K257" i="13" s="1"/>
  <c r="J258" i="13"/>
  <c r="I258" i="13"/>
  <c r="L257" i="13"/>
  <c r="J257" i="13"/>
  <c r="I257" i="13"/>
  <c r="L254" i="13"/>
  <c r="K254" i="13"/>
  <c r="J254" i="13"/>
  <c r="I254" i="13"/>
  <c r="I253" i="13" s="1"/>
  <c r="L253" i="13"/>
  <c r="K253" i="13"/>
  <c r="J253" i="13"/>
  <c r="L250" i="13"/>
  <c r="K250" i="13"/>
  <c r="K249" i="13" s="1"/>
  <c r="J250" i="13"/>
  <c r="I250" i="13"/>
  <c r="I249" i="13" s="1"/>
  <c r="L249" i="13"/>
  <c r="J249" i="13"/>
  <c r="L246" i="13"/>
  <c r="L245" i="13" s="1"/>
  <c r="K246" i="13"/>
  <c r="K245" i="13" s="1"/>
  <c r="J246" i="13"/>
  <c r="I246" i="13"/>
  <c r="J245" i="13"/>
  <c r="I245" i="13"/>
  <c r="L242" i="13"/>
  <c r="K242" i="13"/>
  <c r="J242" i="13"/>
  <c r="I242" i="13"/>
  <c r="L239" i="13"/>
  <c r="K239" i="13"/>
  <c r="J239" i="13"/>
  <c r="I239" i="13"/>
  <c r="L237" i="13"/>
  <c r="K237" i="13"/>
  <c r="K236" i="13" s="1"/>
  <c r="J237" i="13"/>
  <c r="I237" i="13"/>
  <c r="I236" i="13" s="1"/>
  <c r="I235" i="13" s="1"/>
  <c r="I234" i="13" s="1"/>
  <c r="L236" i="13"/>
  <c r="L235" i="13" s="1"/>
  <c r="J236" i="13"/>
  <c r="J235" i="13"/>
  <c r="J234" i="13" s="1"/>
  <c r="L230" i="13"/>
  <c r="L229" i="13" s="1"/>
  <c r="L228" i="13" s="1"/>
  <c r="K230" i="13"/>
  <c r="J230" i="13"/>
  <c r="I230" i="13"/>
  <c r="I229" i="13" s="1"/>
  <c r="I228" i="13" s="1"/>
  <c r="K229" i="13"/>
  <c r="K228" i="13" s="1"/>
  <c r="J229" i="13"/>
  <c r="J228" i="13" s="1"/>
  <c r="L226" i="13"/>
  <c r="L225" i="13" s="1"/>
  <c r="L224" i="13" s="1"/>
  <c r="K226" i="13"/>
  <c r="J226" i="13"/>
  <c r="I226" i="13"/>
  <c r="I225" i="13" s="1"/>
  <c r="I224" i="13" s="1"/>
  <c r="K225" i="13"/>
  <c r="K224" i="13" s="1"/>
  <c r="J225" i="13"/>
  <c r="J224" i="13" s="1"/>
  <c r="P217" i="13"/>
  <c r="O217" i="13"/>
  <c r="N217" i="13"/>
  <c r="M217" i="13"/>
  <c r="L217" i="13"/>
  <c r="K217" i="13"/>
  <c r="K216" i="13" s="1"/>
  <c r="J217" i="13"/>
  <c r="J216" i="13" s="1"/>
  <c r="I217" i="13"/>
  <c r="L216" i="13"/>
  <c r="I216" i="13"/>
  <c r="L214" i="13"/>
  <c r="L213" i="13" s="1"/>
  <c r="L212" i="13" s="1"/>
  <c r="K214" i="13"/>
  <c r="J214" i="13"/>
  <c r="I214" i="13"/>
  <c r="I213" i="13" s="1"/>
  <c r="I212" i="13" s="1"/>
  <c r="K213" i="13"/>
  <c r="K212" i="13" s="1"/>
  <c r="J213" i="13"/>
  <c r="L207" i="13"/>
  <c r="L206" i="13" s="1"/>
  <c r="L205" i="13" s="1"/>
  <c r="K207" i="13"/>
  <c r="J207" i="13"/>
  <c r="I207" i="13"/>
  <c r="I206" i="13" s="1"/>
  <c r="I205" i="13" s="1"/>
  <c r="K206" i="13"/>
  <c r="K205" i="13" s="1"/>
  <c r="J206" i="13"/>
  <c r="J205" i="13" s="1"/>
  <c r="L203" i="13"/>
  <c r="L202" i="13" s="1"/>
  <c r="K203" i="13"/>
  <c r="J203" i="13"/>
  <c r="I203" i="13"/>
  <c r="I202" i="13" s="1"/>
  <c r="K202" i="13"/>
  <c r="J202" i="13"/>
  <c r="L198" i="13"/>
  <c r="K198" i="13"/>
  <c r="K197" i="13" s="1"/>
  <c r="J198" i="13"/>
  <c r="I198" i="13"/>
  <c r="I197" i="13" s="1"/>
  <c r="L197" i="13"/>
  <c r="J197" i="13"/>
  <c r="L192" i="13"/>
  <c r="K192" i="13"/>
  <c r="K191" i="13" s="1"/>
  <c r="J192" i="13"/>
  <c r="I192" i="13"/>
  <c r="L191" i="13"/>
  <c r="J191" i="13"/>
  <c r="I191" i="13"/>
  <c r="L187" i="13"/>
  <c r="K187" i="13"/>
  <c r="J187" i="13"/>
  <c r="I187" i="13"/>
  <c r="I186" i="13" s="1"/>
  <c r="L186" i="13"/>
  <c r="K186" i="13"/>
  <c r="J186" i="13"/>
  <c r="L184" i="13"/>
  <c r="K184" i="13"/>
  <c r="K183" i="13" s="1"/>
  <c r="J184" i="13"/>
  <c r="I184" i="13"/>
  <c r="I183" i="13" s="1"/>
  <c r="L183" i="13"/>
  <c r="J183" i="13"/>
  <c r="L176" i="13"/>
  <c r="L175" i="13" s="1"/>
  <c r="K176" i="13"/>
  <c r="K175" i="13" s="1"/>
  <c r="J176" i="13"/>
  <c r="J175" i="13" s="1"/>
  <c r="I176" i="13"/>
  <c r="I175" i="13"/>
  <c r="L171" i="13"/>
  <c r="L170" i="13" s="1"/>
  <c r="K171" i="13"/>
  <c r="J171" i="13"/>
  <c r="I171" i="13"/>
  <c r="I170" i="13" s="1"/>
  <c r="I169" i="13" s="1"/>
  <c r="K170" i="13"/>
  <c r="J170" i="13"/>
  <c r="J169" i="13" s="1"/>
  <c r="J164" i="13" s="1"/>
  <c r="L167" i="13"/>
  <c r="L166" i="13" s="1"/>
  <c r="L165" i="13" s="1"/>
  <c r="K167" i="13"/>
  <c r="J167" i="13"/>
  <c r="I167" i="13"/>
  <c r="I166" i="13" s="1"/>
  <c r="I165" i="13" s="1"/>
  <c r="I164" i="13" s="1"/>
  <c r="K166" i="13"/>
  <c r="K165" i="13" s="1"/>
  <c r="J166" i="13"/>
  <c r="J165" i="13"/>
  <c r="L162" i="13"/>
  <c r="L161" i="13" s="1"/>
  <c r="L155" i="13" s="1"/>
  <c r="L154" i="13" s="1"/>
  <c r="K162" i="13"/>
  <c r="K161" i="13" s="1"/>
  <c r="J162" i="13"/>
  <c r="I162" i="13"/>
  <c r="J161" i="13"/>
  <c r="I161" i="13"/>
  <c r="L157" i="13"/>
  <c r="K157" i="13"/>
  <c r="J157" i="13"/>
  <c r="I157" i="13"/>
  <c r="I156" i="13" s="1"/>
  <c r="I155" i="13" s="1"/>
  <c r="I154" i="13" s="1"/>
  <c r="L156" i="13"/>
  <c r="K156" i="13"/>
  <c r="J156" i="13"/>
  <c r="J155" i="13"/>
  <c r="J154" i="13"/>
  <c r="L151" i="13"/>
  <c r="L150" i="13" s="1"/>
  <c r="L149" i="13" s="1"/>
  <c r="K151" i="13"/>
  <c r="K150" i="13" s="1"/>
  <c r="K149" i="13" s="1"/>
  <c r="J151" i="13"/>
  <c r="I151" i="13"/>
  <c r="J150" i="13"/>
  <c r="I150" i="13"/>
  <c r="I149" i="13" s="1"/>
  <c r="J149" i="13"/>
  <c r="L147" i="13"/>
  <c r="L146" i="13" s="1"/>
  <c r="K147" i="13"/>
  <c r="K146" i="13" s="1"/>
  <c r="J147" i="13"/>
  <c r="I147" i="13"/>
  <c r="J146" i="13"/>
  <c r="I146" i="13"/>
  <c r="L143" i="13"/>
  <c r="K143" i="13"/>
  <c r="J143" i="13"/>
  <c r="I143" i="13"/>
  <c r="I142" i="13" s="1"/>
  <c r="I141" i="13" s="1"/>
  <c r="L142" i="13"/>
  <c r="L141" i="13" s="1"/>
  <c r="L135" i="13" s="1"/>
  <c r="K142" i="13"/>
  <c r="K141" i="13" s="1"/>
  <c r="J142" i="13"/>
  <c r="J141" i="13"/>
  <c r="L138" i="13"/>
  <c r="K138" i="13"/>
  <c r="J138" i="13"/>
  <c r="I138" i="13"/>
  <c r="I137" i="13" s="1"/>
  <c r="I136" i="13" s="1"/>
  <c r="L137" i="13"/>
  <c r="K137" i="13"/>
  <c r="K136" i="13" s="1"/>
  <c r="K135" i="13" s="1"/>
  <c r="J137" i="13"/>
  <c r="L136" i="13"/>
  <c r="J136" i="13"/>
  <c r="J135" i="13"/>
  <c r="L133" i="13"/>
  <c r="K133" i="13"/>
  <c r="K132" i="13" s="1"/>
  <c r="K131" i="13" s="1"/>
  <c r="J133" i="13"/>
  <c r="I133" i="13"/>
  <c r="L132" i="13"/>
  <c r="L131" i="13" s="1"/>
  <c r="J132" i="13"/>
  <c r="I132" i="13"/>
  <c r="I131" i="13" s="1"/>
  <c r="J131" i="13"/>
  <c r="L129" i="13"/>
  <c r="K129" i="13"/>
  <c r="K128" i="13" s="1"/>
  <c r="K127" i="13" s="1"/>
  <c r="J129" i="13"/>
  <c r="I129" i="13"/>
  <c r="L128" i="13"/>
  <c r="J128" i="13"/>
  <c r="I128" i="13"/>
  <c r="I127" i="13" s="1"/>
  <c r="L127" i="13"/>
  <c r="J127" i="13"/>
  <c r="L125" i="13"/>
  <c r="L124" i="13" s="1"/>
  <c r="L123" i="13" s="1"/>
  <c r="K125" i="13"/>
  <c r="K124" i="13" s="1"/>
  <c r="K123" i="13" s="1"/>
  <c r="J125" i="13"/>
  <c r="I125" i="13"/>
  <c r="J124" i="13"/>
  <c r="I124" i="13"/>
  <c r="I123" i="13" s="1"/>
  <c r="J123" i="13"/>
  <c r="L121" i="13"/>
  <c r="K121" i="13"/>
  <c r="K120" i="13" s="1"/>
  <c r="K119" i="13" s="1"/>
  <c r="J121" i="13"/>
  <c r="I121" i="13"/>
  <c r="L120" i="13"/>
  <c r="J120" i="13"/>
  <c r="I120" i="13"/>
  <c r="I119" i="13" s="1"/>
  <c r="L119" i="13"/>
  <c r="J119" i="13"/>
  <c r="L117" i="13"/>
  <c r="K117" i="13"/>
  <c r="K116" i="13" s="1"/>
  <c r="K115" i="13" s="1"/>
  <c r="J117" i="13"/>
  <c r="J116" i="13" s="1"/>
  <c r="J115" i="13" s="1"/>
  <c r="I117" i="13"/>
  <c r="L116" i="13"/>
  <c r="I116" i="13"/>
  <c r="I115" i="13" s="1"/>
  <c r="L115" i="13"/>
  <c r="L112" i="13"/>
  <c r="K112" i="13"/>
  <c r="K111" i="13" s="1"/>
  <c r="K110" i="13" s="1"/>
  <c r="J112" i="13"/>
  <c r="J111" i="13" s="1"/>
  <c r="J110" i="13" s="1"/>
  <c r="J109" i="13" s="1"/>
  <c r="I112" i="13"/>
  <c r="L111" i="13"/>
  <c r="I111" i="13"/>
  <c r="I110" i="13" s="1"/>
  <c r="I109" i="13" s="1"/>
  <c r="L110" i="13"/>
  <c r="L109" i="13" s="1"/>
  <c r="L106" i="13"/>
  <c r="K106" i="13"/>
  <c r="K105" i="13" s="1"/>
  <c r="J106" i="13"/>
  <c r="I106" i="13"/>
  <c r="I105" i="13" s="1"/>
  <c r="L105" i="13"/>
  <c r="J105" i="13"/>
  <c r="L102" i="13"/>
  <c r="K102" i="13"/>
  <c r="K101" i="13" s="1"/>
  <c r="K100" i="13" s="1"/>
  <c r="J102" i="13"/>
  <c r="J101" i="13" s="1"/>
  <c r="J100" i="13" s="1"/>
  <c r="I102" i="13"/>
  <c r="L101" i="13"/>
  <c r="I101" i="13"/>
  <c r="L100" i="13"/>
  <c r="L97" i="13"/>
  <c r="K97" i="13"/>
  <c r="K96" i="13" s="1"/>
  <c r="K95" i="13" s="1"/>
  <c r="J97" i="13"/>
  <c r="J96" i="13" s="1"/>
  <c r="J95" i="13" s="1"/>
  <c r="I97" i="13"/>
  <c r="L96" i="13"/>
  <c r="I96" i="13"/>
  <c r="I95" i="13" s="1"/>
  <c r="L95" i="13"/>
  <c r="L92" i="13"/>
  <c r="K92" i="13"/>
  <c r="K91" i="13" s="1"/>
  <c r="K90" i="13" s="1"/>
  <c r="K89" i="13" s="1"/>
  <c r="J92" i="13"/>
  <c r="J91" i="13" s="1"/>
  <c r="J90" i="13" s="1"/>
  <c r="J89" i="13" s="1"/>
  <c r="I92" i="13"/>
  <c r="L91" i="13"/>
  <c r="I91" i="13"/>
  <c r="I90" i="13" s="1"/>
  <c r="L90" i="13"/>
  <c r="L89" i="13" s="1"/>
  <c r="L85" i="13"/>
  <c r="K85" i="13"/>
  <c r="K84" i="13" s="1"/>
  <c r="K83" i="13" s="1"/>
  <c r="K82" i="13" s="1"/>
  <c r="J85" i="13"/>
  <c r="I85" i="13"/>
  <c r="I84" i="13" s="1"/>
  <c r="I83" i="13" s="1"/>
  <c r="I82" i="13" s="1"/>
  <c r="L84" i="13"/>
  <c r="L83" i="13" s="1"/>
  <c r="L82" i="13" s="1"/>
  <c r="J84" i="13"/>
  <c r="J83" i="13"/>
  <c r="J82" i="13" s="1"/>
  <c r="L80" i="13"/>
  <c r="L79" i="13" s="1"/>
  <c r="L78" i="13" s="1"/>
  <c r="K80" i="13"/>
  <c r="J80" i="13"/>
  <c r="I80" i="13"/>
  <c r="I79" i="13" s="1"/>
  <c r="I78" i="13" s="1"/>
  <c r="K79" i="13"/>
  <c r="K78" i="13" s="1"/>
  <c r="J79" i="13"/>
  <c r="J78" i="13" s="1"/>
  <c r="L74" i="13"/>
  <c r="L73" i="13" s="1"/>
  <c r="L62" i="13" s="1"/>
  <c r="L61" i="13" s="1"/>
  <c r="K74" i="13"/>
  <c r="J74" i="13"/>
  <c r="I74" i="13"/>
  <c r="I73" i="13" s="1"/>
  <c r="K73" i="13"/>
  <c r="J73" i="13"/>
  <c r="L69" i="13"/>
  <c r="K69" i="13"/>
  <c r="K68" i="13" s="1"/>
  <c r="J69" i="13"/>
  <c r="I69" i="13"/>
  <c r="I68" i="13" s="1"/>
  <c r="L68" i="13"/>
  <c r="J68" i="13"/>
  <c r="L64" i="13"/>
  <c r="K64" i="13"/>
  <c r="K63" i="13" s="1"/>
  <c r="K62" i="13" s="1"/>
  <c r="K61" i="13" s="1"/>
  <c r="J64" i="13"/>
  <c r="I64" i="13"/>
  <c r="L63" i="13"/>
  <c r="J63" i="13"/>
  <c r="I63" i="13"/>
  <c r="I62" i="13" s="1"/>
  <c r="I61" i="13" s="1"/>
  <c r="J62" i="13"/>
  <c r="J61" i="13" s="1"/>
  <c r="L45" i="13"/>
  <c r="L44" i="13" s="1"/>
  <c r="L43" i="13" s="1"/>
  <c r="L42" i="13" s="1"/>
  <c r="K45" i="13"/>
  <c r="K44" i="13" s="1"/>
  <c r="K43" i="13" s="1"/>
  <c r="K42" i="13" s="1"/>
  <c r="J45" i="13"/>
  <c r="I45" i="13"/>
  <c r="I44" i="13" s="1"/>
  <c r="I43" i="13" s="1"/>
  <c r="I42" i="13" s="1"/>
  <c r="J44" i="13"/>
  <c r="J43" i="13" s="1"/>
  <c r="J42" i="13" s="1"/>
  <c r="L40" i="13"/>
  <c r="L39" i="13" s="1"/>
  <c r="L38" i="13" s="1"/>
  <c r="K40" i="13"/>
  <c r="K39" i="13" s="1"/>
  <c r="K38" i="13" s="1"/>
  <c r="J40" i="13"/>
  <c r="J39" i="13" s="1"/>
  <c r="J38" i="13" s="1"/>
  <c r="I40" i="13"/>
  <c r="I39" i="13" s="1"/>
  <c r="I38" i="13" s="1"/>
  <c r="L36" i="13"/>
  <c r="K36" i="13"/>
  <c r="J36" i="13"/>
  <c r="I36" i="13"/>
  <c r="L34" i="13"/>
  <c r="L33" i="13" s="1"/>
  <c r="L32" i="13" s="1"/>
  <c r="K34" i="13"/>
  <c r="K33" i="13" s="1"/>
  <c r="K32" i="13" s="1"/>
  <c r="J34" i="13"/>
  <c r="I34" i="13"/>
  <c r="J33" i="13"/>
  <c r="J32" i="13" s="1"/>
  <c r="I33" i="13"/>
  <c r="I32" i="13" s="1"/>
  <c r="I31" i="13" s="1"/>
  <c r="L361" i="39"/>
  <c r="K361" i="39"/>
  <c r="K360" i="39" s="1"/>
  <c r="J361" i="39"/>
  <c r="J360" i="39" s="1"/>
  <c r="I361" i="39"/>
  <c r="L360" i="39"/>
  <c r="I360" i="39"/>
  <c r="L358" i="39"/>
  <c r="L357" i="39" s="1"/>
  <c r="K358" i="39"/>
  <c r="J358" i="39"/>
  <c r="J357" i="39" s="1"/>
  <c r="I358" i="39"/>
  <c r="I357" i="39" s="1"/>
  <c r="K357" i="39"/>
  <c r="L355" i="39"/>
  <c r="L354" i="39" s="1"/>
  <c r="K355" i="39"/>
  <c r="K354" i="39" s="1"/>
  <c r="J355" i="39"/>
  <c r="I355" i="39"/>
  <c r="I354" i="39" s="1"/>
  <c r="J354" i="39"/>
  <c r="L351" i="39"/>
  <c r="K351" i="39"/>
  <c r="K350" i="39" s="1"/>
  <c r="J351" i="39"/>
  <c r="J350" i="39" s="1"/>
  <c r="I351" i="39"/>
  <c r="L350" i="39"/>
  <c r="I350" i="39"/>
  <c r="L347" i="39"/>
  <c r="L346" i="39" s="1"/>
  <c r="K347" i="39"/>
  <c r="J347" i="39"/>
  <c r="J346" i="39" s="1"/>
  <c r="I347" i="39"/>
  <c r="I346" i="39" s="1"/>
  <c r="K346" i="39"/>
  <c r="L343" i="39"/>
  <c r="L342" i="39" s="1"/>
  <c r="K343" i="39"/>
  <c r="K342" i="39" s="1"/>
  <c r="J343" i="39"/>
  <c r="I343" i="39"/>
  <c r="I342" i="39" s="1"/>
  <c r="J342" i="39"/>
  <c r="L339" i="39"/>
  <c r="K339" i="39"/>
  <c r="J339" i="39"/>
  <c r="I339" i="39"/>
  <c r="L336" i="39"/>
  <c r="K336" i="39"/>
  <c r="J336" i="39"/>
  <c r="I336" i="39"/>
  <c r="P334" i="39"/>
  <c r="O334" i="39"/>
  <c r="N334" i="39"/>
  <c r="M334" i="39"/>
  <c r="L334" i="39"/>
  <c r="K334" i="39"/>
  <c r="K333" i="39" s="1"/>
  <c r="J334" i="39"/>
  <c r="J333" i="39" s="1"/>
  <c r="I334" i="39"/>
  <c r="L333" i="39"/>
  <c r="I333" i="39"/>
  <c r="L329" i="39"/>
  <c r="K329" i="39"/>
  <c r="K328" i="39" s="1"/>
  <c r="J329" i="39"/>
  <c r="J328" i="39" s="1"/>
  <c r="I329" i="39"/>
  <c r="L328" i="39"/>
  <c r="I328" i="39"/>
  <c r="L326" i="39"/>
  <c r="L325" i="39" s="1"/>
  <c r="K326" i="39"/>
  <c r="J326" i="39"/>
  <c r="J325" i="39" s="1"/>
  <c r="I326" i="39"/>
  <c r="I325" i="39" s="1"/>
  <c r="K325" i="39"/>
  <c r="L323" i="39"/>
  <c r="L322" i="39" s="1"/>
  <c r="K323" i="39"/>
  <c r="K322" i="39" s="1"/>
  <c r="J323" i="39"/>
  <c r="I323" i="39"/>
  <c r="I322" i="39" s="1"/>
  <c r="J322" i="39"/>
  <c r="L319" i="39"/>
  <c r="K319" i="39"/>
  <c r="K318" i="39" s="1"/>
  <c r="J319" i="39"/>
  <c r="I319" i="39"/>
  <c r="L318" i="39"/>
  <c r="J318" i="39"/>
  <c r="I318" i="39"/>
  <c r="L315" i="39"/>
  <c r="L314" i="39" s="1"/>
  <c r="K315" i="39"/>
  <c r="J315" i="39"/>
  <c r="J314" i="39" s="1"/>
  <c r="I315" i="39"/>
  <c r="I314" i="39" s="1"/>
  <c r="K314" i="39"/>
  <c r="L311" i="39"/>
  <c r="L310" i="39" s="1"/>
  <c r="K311" i="39"/>
  <c r="K310" i="39" s="1"/>
  <c r="J311" i="39"/>
  <c r="I311" i="39"/>
  <c r="I310" i="39" s="1"/>
  <c r="J310" i="39"/>
  <c r="L307" i="39"/>
  <c r="K307" i="39"/>
  <c r="J307" i="39"/>
  <c r="I307" i="39"/>
  <c r="L304" i="39"/>
  <c r="L301" i="39" s="1"/>
  <c r="L300" i="39" s="1"/>
  <c r="K304" i="39"/>
  <c r="J304" i="39"/>
  <c r="I304" i="39"/>
  <c r="L302" i="39"/>
  <c r="K302" i="39"/>
  <c r="J302" i="39"/>
  <c r="J301" i="39" s="1"/>
  <c r="J300" i="39" s="1"/>
  <c r="I302" i="39"/>
  <c r="I301" i="39" s="1"/>
  <c r="K301" i="39"/>
  <c r="K300" i="39" s="1"/>
  <c r="L296" i="39"/>
  <c r="K296" i="39"/>
  <c r="K295" i="39" s="1"/>
  <c r="J296" i="39"/>
  <c r="I296" i="39"/>
  <c r="L295" i="39"/>
  <c r="J295" i="39"/>
  <c r="I295" i="39"/>
  <c r="L293" i="39"/>
  <c r="L292" i="39" s="1"/>
  <c r="K293" i="39"/>
  <c r="J293" i="39"/>
  <c r="J292" i="39" s="1"/>
  <c r="I293" i="39"/>
  <c r="I292" i="39" s="1"/>
  <c r="K292" i="39"/>
  <c r="L290" i="39"/>
  <c r="L289" i="39" s="1"/>
  <c r="K290" i="39"/>
  <c r="K289" i="39" s="1"/>
  <c r="J290" i="39"/>
  <c r="I290" i="39"/>
  <c r="I289" i="39" s="1"/>
  <c r="J289" i="39"/>
  <c r="L286" i="39"/>
  <c r="K286" i="39"/>
  <c r="K285" i="39" s="1"/>
  <c r="J286" i="39"/>
  <c r="I286" i="39"/>
  <c r="L285" i="39"/>
  <c r="J285" i="39"/>
  <c r="I285" i="39"/>
  <c r="L282" i="39"/>
  <c r="K282" i="39"/>
  <c r="J282" i="39"/>
  <c r="J281" i="39" s="1"/>
  <c r="I282" i="39"/>
  <c r="L281" i="39"/>
  <c r="K281" i="39"/>
  <c r="I281" i="39"/>
  <c r="L278" i="39"/>
  <c r="L277" i="39" s="1"/>
  <c r="L267" i="39" s="1"/>
  <c r="K278" i="39"/>
  <c r="K277" i="39" s="1"/>
  <c r="J278" i="39"/>
  <c r="I278" i="39"/>
  <c r="I277" i="39" s="1"/>
  <c r="J277" i="39"/>
  <c r="L274" i="39"/>
  <c r="K274" i="39"/>
  <c r="J274" i="39"/>
  <c r="I274" i="39"/>
  <c r="L271" i="39"/>
  <c r="K271" i="39"/>
  <c r="J271" i="39"/>
  <c r="I271" i="39"/>
  <c r="L269" i="39"/>
  <c r="K269" i="39"/>
  <c r="J269" i="39"/>
  <c r="I269" i="39"/>
  <c r="L268" i="39"/>
  <c r="K268" i="39"/>
  <c r="K267" i="39" s="1"/>
  <c r="J268" i="39"/>
  <c r="I268" i="39"/>
  <c r="L264" i="39"/>
  <c r="K264" i="39"/>
  <c r="J264" i="39"/>
  <c r="I264" i="39"/>
  <c r="L263" i="39"/>
  <c r="K263" i="39"/>
  <c r="J263" i="39"/>
  <c r="I263" i="39"/>
  <c r="L261" i="39"/>
  <c r="K261" i="39"/>
  <c r="J261" i="39"/>
  <c r="I261" i="39"/>
  <c r="I260" i="39" s="1"/>
  <c r="L260" i="39"/>
  <c r="K260" i="39"/>
  <c r="J260" i="39"/>
  <c r="L258" i="39"/>
  <c r="K258" i="39"/>
  <c r="K257" i="39" s="1"/>
  <c r="J258" i="39"/>
  <c r="I258" i="39"/>
  <c r="L257" i="39"/>
  <c r="J257" i="39"/>
  <c r="I257" i="39"/>
  <c r="L254" i="39"/>
  <c r="K254" i="39"/>
  <c r="J254" i="39"/>
  <c r="I254" i="39"/>
  <c r="L253" i="39"/>
  <c r="K253" i="39"/>
  <c r="J253" i="39"/>
  <c r="I253" i="39"/>
  <c r="L250" i="39"/>
  <c r="L249" i="39" s="1"/>
  <c r="L235" i="39" s="1"/>
  <c r="K250" i="39"/>
  <c r="J250" i="39"/>
  <c r="I250" i="39"/>
  <c r="I249" i="39" s="1"/>
  <c r="K249" i="39"/>
  <c r="J249" i="39"/>
  <c r="L246" i="39"/>
  <c r="K246" i="39"/>
  <c r="K245" i="39" s="1"/>
  <c r="K235" i="39" s="1"/>
  <c r="K234" i="39" s="1"/>
  <c r="J246" i="39"/>
  <c r="I246" i="39"/>
  <c r="L245" i="39"/>
  <c r="J245" i="39"/>
  <c r="I245" i="39"/>
  <c r="L242" i="39"/>
  <c r="K242" i="39"/>
  <c r="J242" i="39"/>
  <c r="I242" i="39"/>
  <c r="L239" i="39"/>
  <c r="K239" i="39"/>
  <c r="J239" i="39"/>
  <c r="I239" i="39"/>
  <c r="L237" i="39"/>
  <c r="K237" i="39"/>
  <c r="J237" i="39"/>
  <c r="I237" i="39"/>
  <c r="I236" i="39" s="1"/>
  <c r="L236" i="39"/>
  <c r="K236" i="39"/>
  <c r="J236" i="39"/>
  <c r="J235" i="39"/>
  <c r="L230" i="39"/>
  <c r="L229" i="39" s="1"/>
  <c r="L228" i="39" s="1"/>
  <c r="K230" i="39"/>
  <c r="J230" i="39"/>
  <c r="I230" i="39"/>
  <c r="K229" i="39"/>
  <c r="K228" i="39" s="1"/>
  <c r="J229" i="39"/>
  <c r="J228" i="39" s="1"/>
  <c r="I229" i="39"/>
  <c r="I228" i="39"/>
  <c r="L226" i="39"/>
  <c r="L225" i="39" s="1"/>
  <c r="L224" i="39" s="1"/>
  <c r="K226" i="39"/>
  <c r="J226" i="39"/>
  <c r="I226" i="39"/>
  <c r="K225" i="39"/>
  <c r="K224" i="39" s="1"/>
  <c r="J225" i="39"/>
  <c r="J224" i="39" s="1"/>
  <c r="I225" i="39"/>
  <c r="I224" i="39"/>
  <c r="P217" i="39"/>
  <c r="O217" i="39"/>
  <c r="N217" i="39"/>
  <c r="M217" i="39"/>
  <c r="L217" i="39"/>
  <c r="K217" i="39"/>
  <c r="K216" i="39" s="1"/>
  <c r="J217" i="39"/>
  <c r="J216" i="39" s="1"/>
  <c r="I217" i="39"/>
  <c r="L216" i="39"/>
  <c r="I216" i="39"/>
  <c r="L214" i="39"/>
  <c r="L213" i="39" s="1"/>
  <c r="L212" i="39" s="1"/>
  <c r="K214" i="39"/>
  <c r="J214" i="39"/>
  <c r="I214" i="39"/>
  <c r="K213" i="39"/>
  <c r="K212" i="39" s="1"/>
  <c r="J213" i="39"/>
  <c r="I213" i="39"/>
  <c r="I212" i="39"/>
  <c r="L207" i="39"/>
  <c r="L206" i="39" s="1"/>
  <c r="L205" i="39" s="1"/>
  <c r="K207" i="39"/>
  <c r="J207" i="39"/>
  <c r="I207" i="39"/>
  <c r="K206" i="39"/>
  <c r="K205" i="39" s="1"/>
  <c r="J206" i="39"/>
  <c r="J205" i="39" s="1"/>
  <c r="I206" i="39"/>
  <c r="I205" i="39"/>
  <c r="L203" i="39"/>
  <c r="L202" i="39" s="1"/>
  <c r="K203" i="39"/>
  <c r="J203" i="39"/>
  <c r="I203" i="39"/>
  <c r="K202" i="39"/>
  <c r="J202" i="39"/>
  <c r="I202" i="39"/>
  <c r="L198" i="39"/>
  <c r="K198" i="39"/>
  <c r="K197" i="39" s="1"/>
  <c r="J198" i="39"/>
  <c r="J197" i="39" s="1"/>
  <c r="I198" i="39"/>
  <c r="I197" i="39" s="1"/>
  <c r="L197" i="39"/>
  <c r="L192" i="39"/>
  <c r="L191" i="39" s="1"/>
  <c r="K192" i="39"/>
  <c r="K191" i="39" s="1"/>
  <c r="J192" i="39"/>
  <c r="J191" i="39" s="1"/>
  <c r="I192" i="39"/>
  <c r="I191" i="39"/>
  <c r="L187" i="39"/>
  <c r="L186" i="39" s="1"/>
  <c r="K187" i="39"/>
  <c r="K186" i="39" s="1"/>
  <c r="J187" i="39"/>
  <c r="I187" i="39"/>
  <c r="J186" i="39"/>
  <c r="I186" i="39"/>
  <c r="L184" i="39"/>
  <c r="K184" i="39"/>
  <c r="J184" i="39"/>
  <c r="I184" i="39"/>
  <c r="I183" i="39" s="1"/>
  <c r="L183" i="39"/>
  <c r="K183" i="39"/>
  <c r="J183" i="39"/>
  <c r="L176" i="39"/>
  <c r="K176" i="39"/>
  <c r="K175" i="39" s="1"/>
  <c r="J176" i="39"/>
  <c r="J175" i="39" s="1"/>
  <c r="I176" i="39"/>
  <c r="L175" i="39"/>
  <c r="I175" i="39"/>
  <c r="L171" i="39"/>
  <c r="L170" i="39" s="1"/>
  <c r="L169" i="39" s="1"/>
  <c r="K171" i="39"/>
  <c r="J171" i="39"/>
  <c r="I171" i="39"/>
  <c r="K170" i="39"/>
  <c r="K169" i="39" s="1"/>
  <c r="J170" i="39"/>
  <c r="I170" i="39"/>
  <c r="I169" i="39"/>
  <c r="L167" i="39"/>
  <c r="L166" i="39" s="1"/>
  <c r="L165" i="39" s="1"/>
  <c r="L164" i="39" s="1"/>
  <c r="K167" i="39"/>
  <c r="J167" i="39"/>
  <c r="I167" i="39"/>
  <c r="I166" i="39" s="1"/>
  <c r="I165" i="39" s="1"/>
  <c r="I164" i="39" s="1"/>
  <c r="K166" i="39"/>
  <c r="K165" i="39" s="1"/>
  <c r="K164" i="39" s="1"/>
  <c r="J166" i="39"/>
  <c r="J165" i="39"/>
  <c r="L162" i="39"/>
  <c r="K162" i="39"/>
  <c r="K161" i="39" s="1"/>
  <c r="J162" i="39"/>
  <c r="I162" i="39"/>
  <c r="L161" i="39"/>
  <c r="J161" i="39"/>
  <c r="I161" i="39"/>
  <c r="I155" i="39" s="1"/>
  <c r="I154" i="39" s="1"/>
  <c r="L157" i="39"/>
  <c r="K157" i="39"/>
  <c r="J157" i="39"/>
  <c r="J156" i="39" s="1"/>
  <c r="J155" i="39" s="1"/>
  <c r="J154" i="39" s="1"/>
  <c r="I157" i="39"/>
  <c r="L156" i="39"/>
  <c r="K156" i="39"/>
  <c r="I156" i="39"/>
  <c r="L155" i="39"/>
  <c r="L154" i="39" s="1"/>
  <c r="L151" i="39"/>
  <c r="K151" i="39"/>
  <c r="K150" i="39" s="1"/>
  <c r="K149" i="39" s="1"/>
  <c r="J151" i="39"/>
  <c r="I151" i="39"/>
  <c r="L150" i="39"/>
  <c r="J150" i="39"/>
  <c r="I150" i="39"/>
  <c r="I149" i="39" s="1"/>
  <c r="L149" i="39"/>
  <c r="J149" i="39"/>
  <c r="L147" i="39"/>
  <c r="L146" i="39" s="1"/>
  <c r="K147" i="39"/>
  <c r="K146" i="39" s="1"/>
  <c r="J147" i="39"/>
  <c r="I147" i="39"/>
  <c r="J146" i="39"/>
  <c r="I146" i="39"/>
  <c r="L143" i="39"/>
  <c r="K143" i="39"/>
  <c r="J143" i="39"/>
  <c r="I143" i="39"/>
  <c r="L142" i="39"/>
  <c r="K142" i="39"/>
  <c r="K141" i="39" s="1"/>
  <c r="J142" i="39"/>
  <c r="I142" i="39"/>
  <c r="L141" i="39"/>
  <c r="J141" i="39"/>
  <c r="I141" i="39"/>
  <c r="L138" i="39"/>
  <c r="K138" i="39"/>
  <c r="J138" i="39"/>
  <c r="I138" i="39"/>
  <c r="L137" i="39"/>
  <c r="L136" i="39" s="1"/>
  <c r="L135" i="39" s="1"/>
  <c r="K137" i="39"/>
  <c r="K136" i="39" s="1"/>
  <c r="J137" i="39"/>
  <c r="J136" i="39" s="1"/>
  <c r="J135" i="39" s="1"/>
  <c r="I137" i="39"/>
  <c r="I136" i="39"/>
  <c r="L133" i="39"/>
  <c r="K133" i="39"/>
  <c r="K132" i="39" s="1"/>
  <c r="K131" i="39" s="1"/>
  <c r="J133" i="39"/>
  <c r="J132" i="39" s="1"/>
  <c r="J131" i="39" s="1"/>
  <c r="I133" i="39"/>
  <c r="L132" i="39"/>
  <c r="I132" i="39"/>
  <c r="I131" i="39" s="1"/>
  <c r="L131" i="39"/>
  <c r="L129" i="39"/>
  <c r="L128" i="39" s="1"/>
  <c r="L127" i="39" s="1"/>
  <c r="K129" i="39"/>
  <c r="K128" i="39" s="1"/>
  <c r="K127" i="39" s="1"/>
  <c r="J129" i="39"/>
  <c r="J128" i="39" s="1"/>
  <c r="J127" i="39" s="1"/>
  <c r="I129" i="39"/>
  <c r="I128" i="39"/>
  <c r="I127" i="39" s="1"/>
  <c r="L125" i="39"/>
  <c r="L124" i="39" s="1"/>
  <c r="L123" i="39" s="1"/>
  <c r="K125" i="39"/>
  <c r="K124" i="39" s="1"/>
  <c r="K123" i="39" s="1"/>
  <c r="J125" i="39"/>
  <c r="J124" i="39" s="1"/>
  <c r="J123" i="39" s="1"/>
  <c r="I125" i="39"/>
  <c r="I124" i="39"/>
  <c r="I123" i="39" s="1"/>
  <c r="L121" i="39"/>
  <c r="L120" i="39" s="1"/>
  <c r="L119" i="39" s="1"/>
  <c r="K121" i="39"/>
  <c r="K120" i="39" s="1"/>
  <c r="K119" i="39" s="1"/>
  <c r="J121" i="39"/>
  <c r="J120" i="39" s="1"/>
  <c r="J119" i="39" s="1"/>
  <c r="I121" i="39"/>
  <c r="I120" i="39"/>
  <c r="I119" i="39" s="1"/>
  <c r="L117" i="39"/>
  <c r="L116" i="39" s="1"/>
  <c r="L115" i="39" s="1"/>
  <c r="K117" i="39"/>
  <c r="K116" i="39" s="1"/>
  <c r="K115" i="39" s="1"/>
  <c r="J117" i="39"/>
  <c r="J116" i="39" s="1"/>
  <c r="J115" i="39" s="1"/>
  <c r="I117" i="39"/>
  <c r="I116" i="39"/>
  <c r="I115" i="39" s="1"/>
  <c r="L112" i="39"/>
  <c r="L111" i="39" s="1"/>
  <c r="L110" i="39" s="1"/>
  <c r="L109" i="39" s="1"/>
  <c r="K112" i="39"/>
  <c r="K111" i="39" s="1"/>
  <c r="K110" i="39" s="1"/>
  <c r="J112" i="39"/>
  <c r="J111" i="39" s="1"/>
  <c r="J110" i="39" s="1"/>
  <c r="I112" i="39"/>
  <c r="I111" i="39"/>
  <c r="I110" i="39" s="1"/>
  <c r="L106" i="39"/>
  <c r="K106" i="39"/>
  <c r="J106" i="39"/>
  <c r="J105" i="39" s="1"/>
  <c r="I106" i="39"/>
  <c r="I105" i="39" s="1"/>
  <c r="L105" i="39"/>
  <c r="K105" i="39"/>
  <c r="L102" i="39"/>
  <c r="L101" i="39" s="1"/>
  <c r="L100" i="39" s="1"/>
  <c r="K102" i="39"/>
  <c r="K101" i="39" s="1"/>
  <c r="K100" i="39" s="1"/>
  <c r="J102" i="39"/>
  <c r="J101" i="39" s="1"/>
  <c r="J100" i="39" s="1"/>
  <c r="I102" i="39"/>
  <c r="I101" i="39"/>
  <c r="L97" i="39"/>
  <c r="L96" i="39" s="1"/>
  <c r="L95" i="39" s="1"/>
  <c r="K97" i="39"/>
  <c r="K96" i="39" s="1"/>
  <c r="K95" i="39" s="1"/>
  <c r="J97" i="39"/>
  <c r="J96" i="39" s="1"/>
  <c r="J95" i="39" s="1"/>
  <c r="I97" i="39"/>
  <c r="I96" i="39"/>
  <c r="I95" i="39" s="1"/>
  <c r="L92" i="39"/>
  <c r="L91" i="39" s="1"/>
  <c r="L90" i="39" s="1"/>
  <c r="K92" i="39"/>
  <c r="K91" i="39" s="1"/>
  <c r="K90" i="39" s="1"/>
  <c r="J92" i="39"/>
  <c r="J91" i="39" s="1"/>
  <c r="J90" i="39" s="1"/>
  <c r="I92" i="39"/>
  <c r="I91" i="39"/>
  <c r="I90" i="39" s="1"/>
  <c r="L85" i="39"/>
  <c r="K85" i="39"/>
  <c r="J85" i="39"/>
  <c r="I85" i="39"/>
  <c r="I84" i="39" s="1"/>
  <c r="I83" i="39" s="1"/>
  <c r="I82" i="39" s="1"/>
  <c r="L84" i="39"/>
  <c r="L83" i="39" s="1"/>
  <c r="L82" i="39" s="1"/>
  <c r="K84" i="39"/>
  <c r="J84" i="39"/>
  <c r="K83" i="39"/>
  <c r="K82" i="39" s="1"/>
  <c r="J83" i="39"/>
  <c r="J82" i="39" s="1"/>
  <c r="L80" i="39"/>
  <c r="L79" i="39" s="1"/>
  <c r="L78" i="39" s="1"/>
  <c r="K80" i="39"/>
  <c r="J80" i="39"/>
  <c r="I80" i="39"/>
  <c r="K79" i="39"/>
  <c r="K78" i="39" s="1"/>
  <c r="J79" i="39"/>
  <c r="J78" i="39" s="1"/>
  <c r="I79" i="39"/>
  <c r="I78" i="39"/>
  <c r="L74" i="39"/>
  <c r="L73" i="39" s="1"/>
  <c r="K74" i="39"/>
  <c r="J74" i="39"/>
  <c r="I74" i="39"/>
  <c r="K73" i="39"/>
  <c r="J73" i="39"/>
  <c r="I73" i="39"/>
  <c r="L69" i="39"/>
  <c r="K69" i="39"/>
  <c r="J69" i="39"/>
  <c r="I69" i="39"/>
  <c r="I68" i="39" s="1"/>
  <c r="L68" i="39"/>
  <c r="K68" i="39"/>
  <c r="J68" i="39"/>
  <c r="L64" i="39"/>
  <c r="L63" i="39" s="1"/>
  <c r="K64" i="39"/>
  <c r="K63" i="39" s="1"/>
  <c r="K62" i="39" s="1"/>
  <c r="K61" i="39" s="1"/>
  <c r="J64" i="39"/>
  <c r="J63" i="39" s="1"/>
  <c r="J62" i="39" s="1"/>
  <c r="J61" i="39" s="1"/>
  <c r="I64" i="39"/>
  <c r="I63" i="39"/>
  <c r="I62" i="39" s="1"/>
  <c r="I61" i="39" s="1"/>
  <c r="L45" i="39"/>
  <c r="K45" i="39"/>
  <c r="J45" i="39"/>
  <c r="I45" i="39"/>
  <c r="I44" i="39" s="1"/>
  <c r="I43" i="39" s="1"/>
  <c r="I42" i="39" s="1"/>
  <c r="L44" i="39"/>
  <c r="L43" i="39" s="1"/>
  <c r="L42" i="39" s="1"/>
  <c r="K44" i="39"/>
  <c r="J44" i="39"/>
  <c r="J43" i="39" s="1"/>
  <c r="J42" i="39" s="1"/>
  <c r="K43" i="39"/>
  <c r="K42" i="39" s="1"/>
  <c r="L40" i="39"/>
  <c r="L39" i="39" s="1"/>
  <c r="L38" i="39" s="1"/>
  <c r="K40" i="39"/>
  <c r="K39" i="39" s="1"/>
  <c r="K38" i="39" s="1"/>
  <c r="J40" i="39"/>
  <c r="J39" i="39" s="1"/>
  <c r="J38" i="39" s="1"/>
  <c r="I40" i="39"/>
  <c r="I39" i="39" s="1"/>
  <c r="I38" i="39" s="1"/>
  <c r="L36" i="39"/>
  <c r="K36" i="39"/>
  <c r="J36" i="39"/>
  <c r="I36" i="39"/>
  <c r="L34" i="39"/>
  <c r="L33" i="39" s="1"/>
  <c r="L32" i="39" s="1"/>
  <c r="K34" i="39"/>
  <c r="K33" i="39" s="1"/>
  <c r="K32" i="39" s="1"/>
  <c r="J34" i="39"/>
  <c r="J33" i="39" s="1"/>
  <c r="J32" i="39" s="1"/>
  <c r="I34" i="39"/>
  <c r="I33" i="39"/>
  <c r="I32" i="39" s="1"/>
  <c r="L361" i="49"/>
  <c r="K361" i="49"/>
  <c r="K360" i="49" s="1"/>
  <c r="J361" i="49"/>
  <c r="J360" i="49" s="1"/>
  <c r="I361" i="49"/>
  <c r="L360" i="49"/>
  <c r="I360" i="49"/>
  <c r="L358" i="49"/>
  <c r="L357" i="49" s="1"/>
  <c r="K358" i="49"/>
  <c r="J358" i="49"/>
  <c r="J357" i="49" s="1"/>
  <c r="I358" i="49"/>
  <c r="K357" i="49"/>
  <c r="I357" i="49"/>
  <c r="L355" i="49"/>
  <c r="L354" i="49" s="1"/>
  <c r="K355" i="49"/>
  <c r="J355" i="49"/>
  <c r="I355" i="49"/>
  <c r="I354" i="49" s="1"/>
  <c r="K354" i="49"/>
  <c r="J354" i="49"/>
  <c r="L351" i="49"/>
  <c r="K351" i="49"/>
  <c r="K350" i="49" s="1"/>
  <c r="J351" i="49"/>
  <c r="J350" i="49" s="1"/>
  <c r="I351" i="49"/>
  <c r="L350" i="49"/>
  <c r="I350" i="49"/>
  <c r="L347" i="49"/>
  <c r="L346" i="49" s="1"/>
  <c r="K347" i="49"/>
  <c r="J347" i="49"/>
  <c r="J346" i="49" s="1"/>
  <c r="I347" i="49"/>
  <c r="K346" i="49"/>
  <c r="I346" i="49"/>
  <c r="L343" i="49"/>
  <c r="L342" i="49" s="1"/>
  <c r="K343" i="49"/>
  <c r="J343" i="49"/>
  <c r="I343" i="49"/>
  <c r="I342" i="49" s="1"/>
  <c r="K342" i="49"/>
  <c r="J342" i="49"/>
  <c r="L339" i="49"/>
  <c r="K339" i="49"/>
  <c r="J339" i="49"/>
  <c r="I339" i="49"/>
  <c r="L336" i="49"/>
  <c r="K336" i="49"/>
  <c r="J336" i="49"/>
  <c r="I336" i="49"/>
  <c r="P334" i="49"/>
  <c r="O334" i="49"/>
  <c r="N334" i="49"/>
  <c r="M334" i="49"/>
  <c r="L334" i="49"/>
  <c r="K334" i="49"/>
  <c r="K333" i="49" s="1"/>
  <c r="K332" i="49" s="1"/>
  <c r="J334" i="49"/>
  <c r="J333" i="49" s="1"/>
  <c r="J332" i="49" s="1"/>
  <c r="I334" i="49"/>
  <c r="L333" i="49"/>
  <c r="I333" i="49"/>
  <c r="I332" i="49" s="1"/>
  <c r="L329" i="49"/>
  <c r="K329" i="49"/>
  <c r="K328" i="49" s="1"/>
  <c r="J329" i="49"/>
  <c r="J328" i="49" s="1"/>
  <c r="I329" i="49"/>
  <c r="L328" i="49"/>
  <c r="I328" i="49"/>
  <c r="L326" i="49"/>
  <c r="L325" i="49" s="1"/>
  <c r="K326" i="49"/>
  <c r="J326" i="49"/>
  <c r="J325" i="49" s="1"/>
  <c r="I326" i="49"/>
  <c r="K325" i="49"/>
  <c r="I325" i="49"/>
  <c r="L323" i="49"/>
  <c r="L322" i="49" s="1"/>
  <c r="K323" i="49"/>
  <c r="J323" i="49"/>
  <c r="I323" i="49"/>
  <c r="I322" i="49" s="1"/>
  <c r="K322" i="49"/>
  <c r="J322" i="49"/>
  <c r="L319" i="49"/>
  <c r="K319" i="49"/>
  <c r="K318" i="49" s="1"/>
  <c r="J319" i="49"/>
  <c r="J318" i="49" s="1"/>
  <c r="I319" i="49"/>
  <c r="L318" i="49"/>
  <c r="I318" i="49"/>
  <c r="L315" i="49"/>
  <c r="L314" i="49" s="1"/>
  <c r="K315" i="49"/>
  <c r="J315" i="49"/>
  <c r="J314" i="49" s="1"/>
  <c r="I315" i="49"/>
  <c r="K314" i="49"/>
  <c r="I314" i="49"/>
  <c r="L311" i="49"/>
  <c r="L310" i="49" s="1"/>
  <c r="K311" i="49"/>
  <c r="J311" i="49"/>
  <c r="I311" i="49"/>
  <c r="I310" i="49" s="1"/>
  <c r="K310" i="49"/>
  <c r="J310" i="49"/>
  <c r="L307" i="49"/>
  <c r="K307" i="49"/>
  <c r="J307" i="49"/>
  <c r="I307" i="49"/>
  <c r="L304" i="49"/>
  <c r="K304" i="49"/>
  <c r="J304" i="49"/>
  <c r="I304" i="49"/>
  <c r="I301" i="49" s="1"/>
  <c r="I300" i="49" s="1"/>
  <c r="L302" i="49"/>
  <c r="L301" i="49" s="1"/>
  <c r="L300" i="49" s="1"/>
  <c r="K302" i="49"/>
  <c r="J302" i="49"/>
  <c r="J301" i="49" s="1"/>
  <c r="I302" i="49"/>
  <c r="K301" i="49"/>
  <c r="L296" i="49"/>
  <c r="K296" i="49"/>
  <c r="K295" i="49" s="1"/>
  <c r="J296" i="49"/>
  <c r="J295" i="49" s="1"/>
  <c r="I296" i="49"/>
  <c r="L295" i="49"/>
  <c r="I295" i="49"/>
  <c r="L293" i="49"/>
  <c r="L292" i="49" s="1"/>
  <c r="K293" i="49"/>
  <c r="J293" i="49"/>
  <c r="J292" i="49" s="1"/>
  <c r="I293" i="49"/>
  <c r="K292" i="49"/>
  <c r="I292" i="49"/>
  <c r="L290" i="49"/>
  <c r="L289" i="49" s="1"/>
  <c r="K290" i="49"/>
  <c r="J290" i="49"/>
  <c r="I290" i="49"/>
  <c r="I289" i="49" s="1"/>
  <c r="K289" i="49"/>
  <c r="J289" i="49"/>
  <c r="L286" i="49"/>
  <c r="K286" i="49"/>
  <c r="K285" i="49" s="1"/>
  <c r="J286" i="49"/>
  <c r="J285" i="49" s="1"/>
  <c r="I286" i="49"/>
  <c r="L285" i="49"/>
  <c r="I285" i="49"/>
  <c r="L282" i="49"/>
  <c r="L281" i="49" s="1"/>
  <c r="K282" i="49"/>
  <c r="J282" i="49"/>
  <c r="J281" i="49" s="1"/>
  <c r="I282" i="49"/>
  <c r="K281" i="49"/>
  <c r="I281" i="49"/>
  <c r="L278" i="49"/>
  <c r="L277" i="49" s="1"/>
  <c r="K278" i="49"/>
  <c r="J278" i="49"/>
  <c r="I278" i="49"/>
  <c r="I277" i="49" s="1"/>
  <c r="I267" i="49" s="1"/>
  <c r="K277" i="49"/>
  <c r="J277" i="49"/>
  <c r="L274" i="49"/>
  <c r="K274" i="49"/>
  <c r="J274" i="49"/>
  <c r="I274" i="49"/>
  <c r="L271" i="49"/>
  <c r="K271" i="49"/>
  <c r="J271" i="49"/>
  <c r="I271" i="49"/>
  <c r="L269" i="49"/>
  <c r="L268" i="49" s="1"/>
  <c r="K269" i="49"/>
  <c r="J269" i="49"/>
  <c r="J268" i="49" s="1"/>
  <c r="J267" i="49" s="1"/>
  <c r="I269" i="49"/>
  <c r="K268" i="49"/>
  <c r="K267" i="49" s="1"/>
  <c r="I268" i="49"/>
  <c r="L264" i="49"/>
  <c r="L263" i="49" s="1"/>
  <c r="K264" i="49"/>
  <c r="J264" i="49"/>
  <c r="J263" i="49" s="1"/>
  <c r="I264" i="49"/>
  <c r="K263" i="49"/>
  <c r="I263" i="49"/>
  <c r="L261" i="49"/>
  <c r="L260" i="49" s="1"/>
  <c r="K261" i="49"/>
  <c r="J261" i="49"/>
  <c r="I261" i="49"/>
  <c r="I260" i="49" s="1"/>
  <c r="K260" i="49"/>
  <c r="J260" i="49"/>
  <c r="L258" i="49"/>
  <c r="K258" i="49"/>
  <c r="K257" i="49" s="1"/>
  <c r="J258" i="49"/>
  <c r="J257" i="49" s="1"/>
  <c r="I258" i="49"/>
  <c r="L257" i="49"/>
  <c r="I257" i="49"/>
  <c r="L254" i="49"/>
  <c r="L253" i="49" s="1"/>
  <c r="K254" i="49"/>
  <c r="J254" i="49"/>
  <c r="J253" i="49" s="1"/>
  <c r="I254" i="49"/>
  <c r="K253" i="49"/>
  <c r="I253" i="49"/>
  <c r="L250" i="49"/>
  <c r="L249" i="49" s="1"/>
  <c r="K250" i="49"/>
  <c r="J250" i="49"/>
  <c r="I250" i="49"/>
  <c r="I249" i="49" s="1"/>
  <c r="K249" i="49"/>
  <c r="J249" i="49"/>
  <c r="L246" i="49"/>
  <c r="K246" i="49"/>
  <c r="K245" i="49" s="1"/>
  <c r="K235" i="49" s="1"/>
  <c r="J246" i="49"/>
  <c r="J245" i="49" s="1"/>
  <c r="I246" i="49"/>
  <c r="L245" i="49"/>
  <c r="I245" i="49"/>
  <c r="L242" i="49"/>
  <c r="K242" i="49"/>
  <c r="J242" i="49"/>
  <c r="I242" i="49"/>
  <c r="L239" i="49"/>
  <c r="K239" i="49"/>
  <c r="J239" i="49"/>
  <c r="I239" i="49"/>
  <c r="L237" i="49"/>
  <c r="L236" i="49" s="1"/>
  <c r="L235" i="49" s="1"/>
  <c r="K237" i="49"/>
  <c r="J237" i="49"/>
  <c r="I237" i="49"/>
  <c r="I236" i="49" s="1"/>
  <c r="I235" i="49" s="1"/>
  <c r="I234" i="49" s="1"/>
  <c r="K236" i="49"/>
  <c r="J236" i="49"/>
  <c r="L230" i="49"/>
  <c r="L229" i="49" s="1"/>
  <c r="L228" i="49" s="1"/>
  <c r="K230" i="49"/>
  <c r="J230" i="49"/>
  <c r="J229" i="49" s="1"/>
  <c r="J228" i="49" s="1"/>
  <c r="I230" i="49"/>
  <c r="K229" i="49"/>
  <c r="K228" i="49" s="1"/>
  <c r="I229" i="49"/>
  <c r="I228" i="49"/>
  <c r="L226" i="49"/>
  <c r="L225" i="49" s="1"/>
  <c r="L224" i="49" s="1"/>
  <c r="K226" i="49"/>
  <c r="J226" i="49"/>
  <c r="J225" i="49" s="1"/>
  <c r="J224" i="49" s="1"/>
  <c r="I226" i="49"/>
  <c r="K225" i="49"/>
  <c r="K224" i="49" s="1"/>
  <c r="I225" i="49"/>
  <c r="I224" i="49"/>
  <c r="P217" i="49"/>
  <c r="O217" i="49"/>
  <c r="N217" i="49"/>
  <c r="M217" i="49"/>
  <c r="L217" i="49"/>
  <c r="K217" i="49"/>
  <c r="K216" i="49" s="1"/>
  <c r="J217" i="49"/>
  <c r="J216" i="49" s="1"/>
  <c r="I217" i="49"/>
  <c r="L216" i="49"/>
  <c r="I216" i="49"/>
  <c r="I212" i="49" s="1"/>
  <c r="L214" i="49"/>
  <c r="L213" i="49" s="1"/>
  <c r="L212" i="49" s="1"/>
  <c r="K214" i="49"/>
  <c r="J214" i="49"/>
  <c r="J213" i="49" s="1"/>
  <c r="J212" i="49" s="1"/>
  <c r="I214" i="49"/>
  <c r="K213" i="49"/>
  <c r="I213" i="49"/>
  <c r="L207" i="49"/>
  <c r="L206" i="49" s="1"/>
  <c r="L205" i="49" s="1"/>
  <c r="K207" i="49"/>
  <c r="J207" i="49"/>
  <c r="J206" i="49" s="1"/>
  <c r="J205" i="49" s="1"/>
  <c r="I207" i="49"/>
  <c r="K206" i="49"/>
  <c r="K205" i="49" s="1"/>
  <c r="I206" i="49"/>
  <c r="I205" i="49"/>
  <c r="L203" i="49"/>
  <c r="L202" i="49" s="1"/>
  <c r="K203" i="49"/>
  <c r="J203" i="49"/>
  <c r="J202" i="49" s="1"/>
  <c r="I203" i="49"/>
  <c r="K202" i="49"/>
  <c r="I202" i="49"/>
  <c r="L198" i="49"/>
  <c r="L197" i="49" s="1"/>
  <c r="K198" i="49"/>
  <c r="J198" i="49"/>
  <c r="I198" i="49"/>
  <c r="I197" i="49" s="1"/>
  <c r="K197" i="49"/>
  <c r="J197" i="49"/>
  <c r="L192" i="49"/>
  <c r="K192" i="49"/>
  <c r="K191" i="49" s="1"/>
  <c r="J192" i="49"/>
  <c r="J191" i="49" s="1"/>
  <c r="I192" i="49"/>
  <c r="L191" i="49"/>
  <c r="I191" i="49"/>
  <c r="L187" i="49"/>
  <c r="L186" i="49" s="1"/>
  <c r="K187" i="49"/>
  <c r="J187" i="49"/>
  <c r="J186" i="49" s="1"/>
  <c r="I187" i="49"/>
  <c r="K186" i="49"/>
  <c r="I186" i="49"/>
  <c r="L184" i="49"/>
  <c r="L183" i="49" s="1"/>
  <c r="K184" i="49"/>
  <c r="J184" i="49"/>
  <c r="I184" i="49"/>
  <c r="I183" i="49" s="1"/>
  <c r="K183" i="49"/>
  <c r="J183" i="49"/>
  <c r="J182" i="49" s="1"/>
  <c r="J181" i="49" s="1"/>
  <c r="L176" i="49"/>
  <c r="K176" i="49"/>
  <c r="K175" i="49" s="1"/>
  <c r="J176" i="49"/>
  <c r="J175" i="49" s="1"/>
  <c r="I176" i="49"/>
  <c r="L175" i="49"/>
  <c r="I175" i="49"/>
  <c r="L171" i="49"/>
  <c r="L170" i="49" s="1"/>
  <c r="L169" i="49" s="1"/>
  <c r="K171" i="49"/>
  <c r="J171" i="49"/>
  <c r="J170" i="49" s="1"/>
  <c r="J169" i="49" s="1"/>
  <c r="I171" i="49"/>
  <c r="K170" i="49"/>
  <c r="I170" i="49"/>
  <c r="I169" i="49"/>
  <c r="L167" i="49"/>
  <c r="L166" i="49" s="1"/>
  <c r="L165" i="49" s="1"/>
  <c r="L164" i="49" s="1"/>
  <c r="K167" i="49"/>
  <c r="J167" i="49"/>
  <c r="J166" i="49" s="1"/>
  <c r="J165" i="49" s="1"/>
  <c r="I167" i="49"/>
  <c r="K166" i="49"/>
  <c r="K165" i="49" s="1"/>
  <c r="I166" i="49"/>
  <c r="I165" i="49"/>
  <c r="I164" i="49" s="1"/>
  <c r="L162" i="49"/>
  <c r="K162" i="49"/>
  <c r="K161" i="49" s="1"/>
  <c r="J162" i="49"/>
  <c r="J161" i="49" s="1"/>
  <c r="I162" i="49"/>
  <c r="L161" i="49"/>
  <c r="I161" i="49"/>
  <c r="L157" i="49"/>
  <c r="L156" i="49" s="1"/>
  <c r="L155" i="49" s="1"/>
  <c r="L154" i="49" s="1"/>
  <c r="K157" i="49"/>
  <c r="J157" i="49"/>
  <c r="J156" i="49" s="1"/>
  <c r="J155" i="49" s="1"/>
  <c r="J154" i="49" s="1"/>
  <c r="I157" i="49"/>
  <c r="K156" i="49"/>
  <c r="K155" i="49" s="1"/>
  <c r="K154" i="49" s="1"/>
  <c r="I156" i="49"/>
  <c r="I155" i="49"/>
  <c r="I154" i="49" s="1"/>
  <c r="L151" i="49"/>
  <c r="K151" i="49"/>
  <c r="K150" i="49" s="1"/>
  <c r="K149" i="49" s="1"/>
  <c r="J151" i="49"/>
  <c r="J150" i="49" s="1"/>
  <c r="J149" i="49" s="1"/>
  <c r="I151" i="49"/>
  <c r="L150" i="49"/>
  <c r="L149" i="49" s="1"/>
  <c r="I150" i="49"/>
  <c r="I149" i="49" s="1"/>
  <c r="L147" i="49"/>
  <c r="K147" i="49"/>
  <c r="K146" i="49" s="1"/>
  <c r="J147" i="49"/>
  <c r="J146" i="49" s="1"/>
  <c r="I147" i="49"/>
  <c r="L146" i="49"/>
  <c r="I146" i="49"/>
  <c r="L143" i="49"/>
  <c r="L142" i="49" s="1"/>
  <c r="L141" i="49" s="1"/>
  <c r="K143" i="49"/>
  <c r="J143" i="49"/>
  <c r="J142" i="49" s="1"/>
  <c r="J141" i="49" s="1"/>
  <c r="I143" i="49"/>
  <c r="K142" i="49"/>
  <c r="K141" i="49" s="1"/>
  <c r="I142" i="49"/>
  <c r="I141" i="49"/>
  <c r="L138" i="49"/>
  <c r="L137" i="49" s="1"/>
  <c r="L136" i="49" s="1"/>
  <c r="K138" i="49"/>
  <c r="J138" i="49"/>
  <c r="J137" i="49" s="1"/>
  <c r="J136" i="49" s="1"/>
  <c r="I138" i="49"/>
  <c r="K137" i="49"/>
  <c r="K136" i="49" s="1"/>
  <c r="I137" i="49"/>
  <c r="I136" i="49"/>
  <c r="L133" i="49"/>
  <c r="K133" i="49"/>
  <c r="K132" i="49" s="1"/>
  <c r="K131" i="49" s="1"/>
  <c r="J133" i="49"/>
  <c r="J132" i="49" s="1"/>
  <c r="J131" i="49" s="1"/>
  <c r="I133" i="49"/>
  <c r="L132" i="49"/>
  <c r="L131" i="49" s="1"/>
  <c r="I132" i="49"/>
  <c r="I131" i="49" s="1"/>
  <c r="L129" i="49"/>
  <c r="K129" i="49"/>
  <c r="K128" i="49" s="1"/>
  <c r="K127" i="49" s="1"/>
  <c r="J129" i="49"/>
  <c r="J128" i="49" s="1"/>
  <c r="J127" i="49" s="1"/>
  <c r="I129" i="49"/>
  <c r="L128" i="49"/>
  <c r="L127" i="49" s="1"/>
  <c r="I128" i="49"/>
  <c r="I127" i="49" s="1"/>
  <c r="L125" i="49"/>
  <c r="K125" i="49"/>
  <c r="K124" i="49" s="1"/>
  <c r="K123" i="49" s="1"/>
  <c r="J125" i="49"/>
  <c r="J124" i="49" s="1"/>
  <c r="J123" i="49" s="1"/>
  <c r="I125" i="49"/>
  <c r="L124" i="49"/>
  <c r="L123" i="49" s="1"/>
  <c r="I124" i="49"/>
  <c r="I123" i="49" s="1"/>
  <c r="L121" i="49"/>
  <c r="K121" i="49"/>
  <c r="K120" i="49" s="1"/>
  <c r="K119" i="49" s="1"/>
  <c r="J121" i="49"/>
  <c r="J120" i="49" s="1"/>
  <c r="J119" i="49" s="1"/>
  <c r="I121" i="49"/>
  <c r="L120" i="49"/>
  <c r="L119" i="49" s="1"/>
  <c r="I120" i="49"/>
  <c r="I119" i="49" s="1"/>
  <c r="L117" i="49"/>
  <c r="K117" i="49"/>
  <c r="K116" i="49" s="1"/>
  <c r="K115" i="49" s="1"/>
  <c r="J117" i="49"/>
  <c r="J116" i="49" s="1"/>
  <c r="J115" i="49" s="1"/>
  <c r="I117" i="49"/>
  <c r="L116" i="49"/>
  <c r="L115" i="49" s="1"/>
  <c r="I116" i="49"/>
  <c r="I115" i="49" s="1"/>
  <c r="L112" i="49"/>
  <c r="K112" i="49"/>
  <c r="K111" i="49" s="1"/>
  <c r="K110" i="49" s="1"/>
  <c r="K109" i="49" s="1"/>
  <c r="J112" i="49"/>
  <c r="J111" i="49" s="1"/>
  <c r="J110" i="49" s="1"/>
  <c r="J109" i="49" s="1"/>
  <c r="I112" i="49"/>
  <c r="L111" i="49"/>
  <c r="L110" i="49" s="1"/>
  <c r="L109" i="49" s="1"/>
  <c r="I111" i="49"/>
  <c r="I110" i="49" s="1"/>
  <c r="I109" i="49" s="1"/>
  <c r="L106" i="49"/>
  <c r="L105" i="49" s="1"/>
  <c r="K106" i="49"/>
  <c r="J106" i="49"/>
  <c r="I106" i="49"/>
  <c r="I105" i="49" s="1"/>
  <c r="K105" i="49"/>
  <c r="J105" i="49"/>
  <c r="L102" i="49"/>
  <c r="K102" i="49"/>
  <c r="K101" i="49" s="1"/>
  <c r="K100" i="49" s="1"/>
  <c r="J102" i="49"/>
  <c r="J101" i="49" s="1"/>
  <c r="J100" i="49" s="1"/>
  <c r="I102" i="49"/>
  <c r="L101" i="49"/>
  <c r="I101" i="49"/>
  <c r="L97" i="49"/>
  <c r="K97" i="49"/>
  <c r="K96" i="49" s="1"/>
  <c r="K95" i="49" s="1"/>
  <c r="J97" i="49"/>
  <c r="J96" i="49" s="1"/>
  <c r="J95" i="49" s="1"/>
  <c r="I97" i="49"/>
  <c r="L96" i="49"/>
  <c r="L95" i="49" s="1"/>
  <c r="I96" i="49"/>
  <c r="I95" i="49" s="1"/>
  <c r="L92" i="49"/>
  <c r="K92" i="49"/>
  <c r="K91" i="49" s="1"/>
  <c r="K90" i="49" s="1"/>
  <c r="K89" i="49" s="1"/>
  <c r="J92" i="49"/>
  <c r="J91" i="49" s="1"/>
  <c r="J90" i="49" s="1"/>
  <c r="J89" i="49" s="1"/>
  <c r="I92" i="49"/>
  <c r="L91" i="49"/>
  <c r="L90" i="49" s="1"/>
  <c r="I91" i="49"/>
  <c r="I90" i="49" s="1"/>
  <c r="L85" i="49"/>
  <c r="L84" i="49" s="1"/>
  <c r="L83" i="49" s="1"/>
  <c r="L82" i="49" s="1"/>
  <c r="K85" i="49"/>
  <c r="J85" i="49"/>
  <c r="I85" i="49"/>
  <c r="I84" i="49" s="1"/>
  <c r="I83" i="49" s="1"/>
  <c r="I82" i="49" s="1"/>
  <c r="K84" i="49"/>
  <c r="J84" i="49"/>
  <c r="J83" i="49" s="1"/>
  <c r="J82" i="49" s="1"/>
  <c r="K83" i="49"/>
  <c r="K82" i="49" s="1"/>
  <c r="L80" i="49"/>
  <c r="L79" i="49" s="1"/>
  <c r="L78" i="49" s="1"/>
  <c r="K80" i="49"/>
  <c r="J80" i="49"/>
  <c r="J79" i="49" s="1"/>
  <c r="J78" i="49" s="1"/>
  <c r="I80" i="49"/>
  <c r="K79" i="49"/>
  <c r="K78" i="49" s="1"/>
  <c r="I79" i="49"/>
  <c r="I78" i="49"/>
  <c r="L74" i="49"/>
  <c r="L73" i="49" s="1"/>
  <c r="K74" i="49"/>
  <c r="J74" i="49"/>
  <c r="J73" i="49" s="1"/>
  <c r="I74" i="49"/>
  <c r="K73" i="49"/>
  <c r="I73" i="49"/>
  <c r="L69" i="49"/>
  <c r="L68" i="49" s="1"/>
  <c r="K69" i="49"/>
  <c r="J69" i="49"/>
  <c r="I69" i="49"/>
  <c r="I68" i="49" s="1"/>
  <c r="K68" i="49"/>
  <c r="J68" i="49"/>
  <c r="L64" i="49"/>
  <c r="K64" i="49"/>
  <c r="K63" i="49" s="1"/>
  <c r="K62" i="49" s="1"/>
  <c r="K61" i="49" s="1"/>
  <c r="J64" i="49"/>
  <c r="J63" i="49" s="1"/>
  <c r="J62" i="49" s="1"/>
  <c r="J61" i="49" s="1"/>
  <c r="I64" i="49"/>
  <c r="L63" i="49"/>
  <c r="L62" i="49" s="1"/>
  <c r="L61" i="49" s="1"/>
  <c r="I63" i="49"/>
  <c r="I62" i="49" s="1"/>
  <c r="I61" i="49" s="1"/>
  <c r="L45" i="49"/>
  <c r="L44" i="49" s="1"/>
  <c r="L43" i="49" s="1"/>
  <c r="L42" i="49" s="1"/>
  <c r="K45" i="49"/>
  <c r="J45" i="49"/>
  <c r="I45" i="49"/>
  <c r="I44" i="49" s="1"/>
  <c r="I43" i="49" s="1"/>
  <c r="I42" i="49" s="1"/>
  <c r="K44" i="49"/>
  <c r="K43" i="49" s="1"/>
  <c r="K42" i="49" s="1"/>
  <c r="J44" i="49"/>
  <c r="J43" i="49" s="1"/>
  <c r="J42" i="49" s="1"/>
  <c r="L40" i="49"/>
  <c r="L39" i="49" s="1"/>
  <c r="L38" i="49" s="1"/>
  <c r="K40" i="49"/>
  <c r="J40" i="49"/>
  <c r="J39" i="49" s="1"/>
  <c r="J38" i="49" s="1"/>
  <c r="I40" i="49"/>
  <c r="K39" i="49"/>
  <c r="K38" i="49" s="1"/>
  <c r="I39" i="49"/>
  <c r="I38" i="49"/>
  <c r="L36" i="49"/>
  <c r="K36" i="49"/>
  <c r="J36" i="49"/>
  <c r="I36" i="49"/>
  <c r="L34" i="49"/>
  <c r="K34" i="49"/>
  <c r="K33" i="49" s="1"/>
  <c r="K32" i="49" s="1"/>
  <c r="K31" i="49" s="1"/>
  <c r="J34" i="49"/>
  <c r="J33" i="49" s="1"/>
  <c r="J32" i="49" s="1"/>
  <c r="J31" i="49" s="1"/>
  <c r="I34" i="49"/>
  <c r="L33" i="49"/>
  <c r="L32" i="49" s="1"/>
  <c r="L31" i="49" s="1"/>
  <c r="I33" i="49"/>
  <c r="I32" i="49" s="1"/>
  <c r="I31" i="49" s="1"/>
  <c r="L361" i="37"/>
  <c r="K361" i="37"/>
  <c r="K360" i="37" s="1"/>
  <c r="J361" i="37"/>
  <c r="J360" i="37" s="1"/>
  <c r="I361" i="37"/>
  <c r="L360" i="37"/>
  <c r="I360" i="37"/>
  <c r="L358" i="37"/>
  <c r="L357" i="37" s="1"/>
  <c r="K358" i="37"/>
  <c r="J358" i="37"/>
  <c r="J357" i="37" s="1"/>
  <c r="I358" i="37"/>
  <c r="K357" i="37"/>
  <c r="I357" i="37"/>
  <c r="L355" i="37"/>
  <c r="L354" i="37" s="1"/>
  <c r="K355" i="37"/>
  <c r="J355" i="37"/>
  <c r="I355" i="37"/>
  <c r="I354" i="37" s="1"/>
  <c r="K354" i="37"/>
  <c r="J354" i="37"/>
  <c r="L351" i="37"/>
  <c r="K351" i="37"/>
  <c r="K350" i="37" s="1"/>
  <c r="J351" i="37"/>
  <c r="J350" i="37" s="1"/>
  <c r="I351" i="37"/>
  <c r="L350" i="37"/>
  <c r="I350" i="37"/>
  <c r="L347" i="37"/>
  <c r="L346" i="37" s="1"/>
  <c r="K347" i="37"/>
  <c r="J347" i="37"/>
  <c r="J346" i="37" s="1"/>
  <c r="I347" i="37"/>
  <c r="K346" i="37"/>
  <c r="I346" i="37"/>
  <c r="L343" i="37"/>
  <c r="L342" i="37" s="1"/>
  <c r="K343" i="37"/>
  <c r="J343" i="37"/>
  <c r="I343" i="37"/>
  <c r="I342" i="37" s="1"/>
  <c r="K342" i="37"/>
  <c r="J342" i="37"/>
  <c r="L339" i="37"/>
  <c r="K339" i="37"/>
  <c r="J339" i="37"/>
  <c r="I339" i="37"/>
  <c r="L336" i="37"/>
  <c r="K336" i="37"/>
  <c r="J336" i="37"/>
  <c r="I336" i="37"/>
  <c r="P334" i="37"/>
  <c r="O334" i="37"/>
  <c r="N334" i="37"/>
  <c r="M334" i="37"/>
  <c r="L334" i="37"/>
  <c r="K334" i="37"/>
  <c r="K333" i="37" s="1"/>
  <c r="K332" i="37" s="1"/>
  <c r="J334" i="37"/>
  <c r="J333" i="37" s="1"/>
  <c r="J332" i="37" s="1"/>
  <c r="I334" i="37"/>
  <c r="L333" i="37"/>
  <c r="L332" i="37" s="1"/>
  <c r="I333" i="37"/>
  <c r="I332" i="37" s="1"/>
  <c r="L329" i="37"/>
  <c r="K329" i="37"/>
  <c r="K328" i="37" s="1"/>
  <c r="J329" i="37"/>
  <c r="J328" i="37" s="1"/>
  <c r="I329" i="37"/>
  <c r="L328" i="37"/>
  <c r="I328" i="37"/>
  <c r="L326" i="37"/>
  <c r="L325" i="37" s="1"/>
  <c r="K326" i="37"/>
  <c r="J326" i="37"/>
  <c r="J325" i="37" s="1"/>
  <c r="I326" i="37"/>
  <c r="K325" i="37"/>
  <c r="I325" i="37"/>
  <c r="L323" i="37"/>
  <c r="L322" i="37" s="1"/>
  <c r="K323" i="37"/>
  <c r="J323" i="37"/>
  <c r="I323" i="37"/>
  <c r="I322" i="37" s="1"/>
  <c r="K322" i="37"/>
  <c r="J322" i="37"/>
  <c r="L319" i="37"/>
  <c r="K319" i="37"/>
  <c r="K318" i="37" s="1"/>
  <c r="J319" i="37"/>
  <c r="J318" i="37" s="1"/>
  <c r="I319" i="37"/>
  <c r="L318" i="37"/>
  <c r="I318" i="37"/>
  <c r="L315" i="37"/>
  <c r="L314" i="37" s="1"/>
  <c r="K315" i="37"/>
  <c r="J315" i="37"/>
  <c r="J314" i="37" s="1"/>
  <c r="I315" i="37"/>
  <c r="K314" i="37"/>
  <c r="I314" i="37"/>
  <c r="L311" i="37"/>
  <c r="L310" i="37" s="1"/>
  <c r="K311" i="37"/>
  <c r="J311" i="37"/>
  <c r="I311" i="37"/>
  <c r="I310" i="37" s="1"/>
  <c r="K310" i="37"/>
  <c r="J310" i="37"/>
  <c r="L307" i="37"/>
  <c r="K307" i="37"/>
  <c r="J307" i="37"/>
  <c r="I307" i="37"/>
  <c r="L304" i="37"/>
  <c r="K304" i="37"/>
  <c r="J304" i="37"/>
  <c r="I304" i="37"/>
  <c r="I301" i="37" s="1"/>
  <c r="L302" i="37"/>
  <c r="L301" i="37" s="1"/>
  <c r="L300" i="37" s="1"/>
  <c r="L299" i="37" s="1"/>
  <c r="K302" i="37"/>
  <c r="J302" i="37"/>
  <c r="J301" i="37" s="1"/>
  <c r="I302" i="37"/>
  <c r="K301" i="37"/>
  <c r="L296" i="37"/>
  <c r="K296" i="37"/>
  <c r="K295" i="37" s="1"/>
  <c r="J296" i="37"/>
  <c r="J295" i="37" s="1"/>
  <c r="I296" i="37"/>
  <c r="L295" i="37"/>
  <c r="I295" i="37"/>
  <c r="L293" i="37"/>
  <c r="L292" i="37" s="1"/>
  <c r="K293" i="37"/>
  <c r="J293" i="37"/>
  <c r="J292" i="37" s="1"/>
  <c r="I293" i="37"/>
  <c r="K292" i="37"/>
  <c r="I292" i="37"/>
  <c r="L290" i="37"/>
  <c r="L289" i="37" s="1"/>
  <c r="K290" i="37"/>
  <c r="J290" i="37"/>
  <c r="I290" i="37"/>
  <c r="I289" i="37" s="1"/>
  <c r="K289" i="37"/>
  <c r="J289" i="37"/>
  <c r="L286" i="37"/>
  <c r="K286" i="37"/>
  <c r="K285" i="37" s="1"/>
  <c r="J286" i="37"/>
  <c r="J285" i="37" s="1"/>
  <c r="I286" i="37"/>
  <c r="L285" i="37"/>
  <c r="I285" i="37"/>
  <c r="L282" i="37"/>
  <c r="L281" i="37" s="1"/>
  <c r="K282" i="37"/>
  <c r="J282" i="37"/>
  <c r="J281" i="37" s="1"/>
  <c r="I282" i="37"/>
  <c r="K281" i="37"/>
  <c r="I281" i="37"/>
  <c r="L278" i="37"/>
  <c r="L277" i="37" s="1"/>
  <c r="K278" i="37"/>
  <c r="J278" i="37"/>
  <c r="I278" i="37"/>
  <c r="I277" i="37" s="1"/>
  <c r="I267" i="37" s="1"/>
  <c r="K277" i="37"/>
  <c r="J277" i="37"/>
  <c r="L274" i="37"/>
  <c r="K274" i="37"/>
  <c r="J274" i="37"/>
  <c r="I274" i="37"/>
  <c r="L271" i="37"/>
  <c r="K271" i="37"/>
  <c r="J271" i="37"/>
  <c r="I271" i="37"/>
  <c r="L269" i="37"/>
  <c r="L268" i="37" s="1"/>
  <c r="L267" i="37" s="1"/>
  <c r="K269" i="37"/>
  <c r="J269" i="37"/>
  <c r="J268" i="37" s="1"/>
  <c r="J267" i="37" s="1"/>
  <c r="I269" i="37"/>
  <c r="K268" i="37"/>
  <c r="I268" i="37"/>
  <c r="L264" i="37"/>
  <c r="L263" i="37" s="1"/>
  <c r="K264" i="37"/>
  <c r="J264" i="37"/>
  <c r="J263" i="37" s="1"/>
  <c r="I264" i="37"/>
  <c r="K263" i="37"/>
  <c r="I263" i="37"/>
  <c r="L261" i="37"/>
  <c r="L260" i="37" s="1"/>
  <c r="K261" i="37"/>
  <c r="J261" i="37"/>
  <c r="I261" i="37"/>
  <c r="I260" i="37" s="1"/>
  <c r="K260" i="37"/>
  <c r="J260" i="37"/>
  <c r="L258" i="37"/>
  <c r="K258" i="37"/>
  <c r="K257" i="37" s="1"/>
  <c r="J258" i="37"/>
  <c r="J257" i="37" s="1"/>
  <c r="I258" i="37"/>
  <c r="L257" i="37"/>
  <c r="I257" i="37"/>
  <c r="L254" i="37"/>
  <c r="L253" i="37" s="1"/>
  <c r="K254" i="37"/>
  <c r="J254" i="37"/>
  <c r="J253" i="37" s="1"/>
  <c r="I254" i="37"/>
  <c r="K253" i="37"/>
  <c r="I253" i="37"/>
  <c r="L250" i="37"/>
  <c r="L249" i="37" s="1"/>
  <c r="K250" i="37"/>
  <c r="J250" i="37"/>
  <c r="I250" i="37"/>
  <c r="I249" i="37" s="1"/>
  <c r="K249" i="37"/>
  <c r="J249" i="37"/>
  <c r="L246" i="37"/>
  <c r="K246" i="37"/>
  <c r="K245" i="37" s="1"/>
  <c r="K235" i="37" s="1"/>
  <c r="J246" i="37"/>
  <c r="J245" i="37" s="1"/>
  <c r="I246" i="37"/>
  <c r="L245" i="37"/>
  <c r="I245" i="37"/>
  <c r="L242" i="37"/>
  <c r="K242" i="37"/>
  <c r="J242" i="37"/>
  <c r="I242" i="37"/>
  <c r="L239" i="37"/>
  <c r="K239" i="37"/>
  <c r="J239" i="37"/>
  <c r="I239" i="37"/>
  <c r="L237" i="37"/>
  <c r="L236" i="37" s="1"/>
  <c r="L235" i="37" s="1"/>
  <c r="L234" i="37" s="1"/>
  <c r="K237" i="37"/>
  <c r="J237" i="37"/>
  <c r="I237" i="37"/>
  <c r="I236" i="37" s="1"/>
  <c r="I235" i="37" s="1"/>
  <c r="I234" i="37" s="1"/>
  <c r="K236" i="37"/>
  <c r="J236" i="37"/>
  <c r="L230" i="37"/>
  <c r="L229" i="37" s="1"/>
  <c r="L228" i="37" s="1"/>
  <c r="K230" i="37"/>
  <c r="J230" i="37"/>
  <c r="J229" i="37" s="1"/>
  <c r="J228" i="37" s="1"/>
  <c r="I230" i="37"/>
  <c r="K229" i="37"/>
  <c r="K228" i="37" s="1"/>
  <c r="I229" i="37"/>
  <c r="I228" i="37"/>
  <c r="L226" i="37"/>
  <c r="L225" i="37" s="1"/>
  <c r="L224" i="37" s="1"/>
  <c r="K226" i="37"/>
  <c r="J226" i="37"/>
  <c r="J225" i="37" s="1"/>
  <c r="J224" i="37" s="1"/>
  <c r="I226" i="37"/>
  <c r="K225" i="37"/>
  <c r="K224" i="37" s="1"/>
  <c r="I225" i="37"/>
  <c r="I224" i="37"/>
  <c r="P217" i="37"/>
  <c r="O217" i="37"/>
  <c r="N217" i="37"/>
  <c r="M217" i="37"/>
  <c r="L217" i="37"/>
  <c r="K217" i="37"/>
  <c r="K216" i="37" s="1"/>
  <c r="J217" i="37"/>
  <c r="J216" i="37" s="1"/>
  <c r="I217" i="37"/>
  <c r="L216" i="37"/>
  <c r="I216" i="37"/>
  <c r="L214" i="37"/>
  <c r="L213" i="37" s="1"/>
  <c r="L212" i="37" s="1"/>
  <c r="K214" i="37"/>
  <c r="J214" i="37"/>
  <c r="J213" i="37" s="1"/>
  <c r="J212" i="37" s="1"/>
  <c r="I214" i="37"/>
  <c r="K213" i="37"/>
  <c r="K212" i="37" s="1"/>
  <c r="I213" i="37"/>
  <c r="I212" i="37"/>
  <c r="L207" i="37"/>
  <c r="L206" i="37" s="1"/>
  <c r="L205" i="37" s="1"/>
  <c r="K207" i="37"/>
  <c r="J207" i="37"/>
  <c r="J206" i="37" s="1"/>
  <c r="J205" i="37" s="1"/>
  <c r="I207" i="37"/>
  <c r="K206" i="37"/>
  <c r="K205" i="37" s="1"/>
  <c r="I206" i="37"/>
  <c r="I205" i="37"/>
  <c r="L203" i="37"/>
  <c r="L202" i="37" s="1"/>
  <c r="K203" i="37"/>
  <c r="J203" i="37"/>
  <c r="J202" i="37" s="1"/>
  <c r="I203" i="37"/>
  <c r="K202" i="37"/>
  <c r="I202" i="37"/>
  <c r="L198" i="37"/>
  <c r="L197" i="37" s="1"/>
  <c r="K198" i="37"/>
  <c r="K197" i="37" s="1"/>
  <c r="J198" i="37"/>
  <c r="J197" i="37" s="1"/>
  <c r="I198" i="37"/>
  <c r="I197" i="37" s="1"/>
  <c r="L192" i="37"/>
  <c r="K192" i="37"/>
  <c r="K191" i="37" s="1"/>
  <c r="J192" i="37"/>
  <c r="J191" i="37" s="1"/>
  <c r="I192" i="37"/>
  <c r="L191" i="37"/>
  <c r="I191" i="37"/>
  <c r="L187" i="37"/>
  <c r="L186" i="37" s="1"/>
  <c r="K187" i="37"/>
  <c r="K186" i="37" s="1"/>
  <c r="J187" i="37"/>
  <c r="J186" i="37" s="1"/>
  <c r="I187" i="37"/>
  <c r="I186" i="37"/>
  <c r="L184" i="37"/>
  <c r="L183" i="37" s="1"/>
  <c r="K184" i="37"/>
  <c r="K183" i="37" s="1"/>
  <c r="J184" i="37"/>
  <c r="J183" i="37" s="1"/>
  <c r="I184" i="37"/>
  <c r="I183" i="37" s="1"/>
  <c r="L176" i="37"/>
  <c r="K176" i="37"/>
  <c r="K175" i="37" s="1"/>
  <c r="J176" i="37"/>
  <c r="J175" i="37" s="1"/>
  <c r="I176" i="37"/>
  <c r="L175" i="37"/>
  <c r="I175" i="37"/>
  <c r="L171" i="37"/>
  <c r="L170" i="37" s="1"/>
  <c r="L169" i="37" s="1"/>
  <c r="K171" i="37"/>
  <c r="J171" i="37"/>
  <c r="J170" i="37" s="1"/>
  <c r="J169" i="37" s="1"/>
  <c r="I171" i="37"/>
  <c r="K170" i="37"/>
  <c r="K169" i="37" s="1"/>
  <c r="I170" i="37"/>
  <c r="I169" i="37"/>
  <c r="L167" i="37"/>
  <c r="L166" i="37" s="1"/>
  <c r="L165" i="37" s="1"/>
  <c r="L164" i="37" s="1"/>
  <c r="K167" i="37"/>
  <c r="J167" i="37"/>
  <c r="J166" i="37" s="1"/>
  <c r="J165" i="37" s="1"/>
  <c r="I167" i="37"/>
  <c r="K166" i="37"/>
  <c r="K165" i="37" s="1"/>
  <c r="I166" i="37"/>
  <c r="I165" i="37"/>
  <c r="I164" i="37" s="1"/>
  <c r="L162" i="37"/>
  <c r="K162" i="37"/>
  <c r="K161" i="37" s="1"/>
  <c r="J162" i="37"/>
  <c r="J161" i="37" s="1"/>
  <c r="I162" i="37"/>
  <c r="L161" i="37"/>
  <c r="I161" i="37"/>
  <c r="L157" i="37"/>
  <c r="L156" i="37" s="1"/>
  <c r="L155" i="37" s="1"/>
  <c r="L154" i="37" s="1"/>
  <c r="K157" i="37"/>
  <c r="J157" i="37"/>
  <c r="J156" i="37" s="1"/>
  <c r="J155" i="37" s="1"/>
  <c r="J154" i="37" s="1"/>
  <c r="I157" i="37"/>
  <c r="K156" i="37"/>
  <c r="K155" i="37" s="1"/>
  <c r="K154" i="37" s="1"/>
  <c r="I156" i="37"/>
  <c r="I155" i="37"/>
  <c r="I154" i="37" s="1"/>
  <c r="L151" i="37"/>
  <c r="K151" i="37"/>
  <c r="K150" i="37" s="1"/>
  <c r="K149" i="37" s="1"/>
  <c r="J151" i="37"/>
  <c r="J150" i="37" s="1"/>
  <c r="J149" i="37" s="1"/>
  <c r="I151" i="37"/>
  <c r="L150" i="37"/>
  <c r="L149" i="37" s="1"/>
  <c r="I150" i="37"/>
  <c r="I149" i="37" s="1"/>
  <c r="L147" i="37"/>
  <c r="K147" i="37"/>
  <c r="K146" i="37" s="1"/>
  <c r="J147" i="37"/>
  <c r="J146" i="37" s="1"/>
  <c r="I147" i="37"/>
  <c r="L146" i="37"/>
  <c r="I146" i="37"/>
  <c r="L143" i="37"/>
  <c r="L142" i="37" s="1"/>
  <c r="L141" i="37" s="1"/>
  <c r="K143" i="37"/>
  <c r="J143" i="37"/>
  <c r="J142" i="37" s="1"/>
  <c r="J141" i="37" s="1"/>
  <c r="I143" i="37"/>
  <c r="K142" i="37"/>
  <c r="K141" i="37" s="1"/>
  <c r="I142" i="37"/>
  <c r="I141" i="37"/>
  <c r="L138" i="37"/>
  <c r="L137" i="37" s="1"/>
  <c r="L136" i="37" s="1"/>
  <c r="L135" i="37" s="1"/>
  <c r="K138" i="37"/>
  <c r="J138" i="37"/>
  <c r="J137" i="37" s="1"/>
  <c r="J136" i="37" s="1"/>
  <c r="J135" i="37" s="1"/>
  <c r="I138" i="37"/>
  <c r="K137" i="37"/>
  <c r="K136" i="37" s="1"/>
  <c r="I137" i="37"/>
  <c r="I136" i="37"/>
  <c r="I135" i="37" s="1"/>
  <c r="L133" i="37"/>
  <c r="K133" i="37"/>
  <c r="K132" i="37" s="1"/>
  <c r="K131" i="37" s="1"/>
  <c r="J133" i="37"/>
  <c r="J132" i="37" s="1"/>
  <c r="J131" i="37" s="1"/>
  <c r="I133" i="37"/>
  <c r="L132" i="37"/>
  <c r="L131" i="37" s="1"/>
  <c r="I132" i="37"/>
  <c r="I131" i="37" s="1"/>
  <c r="L129" i="37"/>
  <c r="K129" i="37"/>
  <c r="K128" i="37" s="1"/>
  <c r="K127" i="37" s="1"/>
  <c r="J129" i="37"/>
  <c r="J128" i="37" s="1"/>
  <c r="J127" i="37" s="1"/>
  <c r="I129" i="37"/>
  <c r="L128" i="37"/>
  <c r="L127" i="37" s="1"/>
  <c r="I128" i="37"/>
  <c r="I127" i="37" s="1"/>
  <c r="L125" i="37"/>
  <c r="K125" i="37"/>
  <c r="K124" i="37" s="1"/>
  <c r="K123" i="37" s="1"/>
  <c r="J125" i="37"/>
  <c r="J124" i="37" s="1"/>
  <c r="J123" i="37" s="1"/>
  <c r="I125" i="37"/>
  <c r="L124" i="37"/>
  <c r="L123" i="37" s="1"/>
  <c r="I124" i="37"/>
  <c r="I123" i="37" s="1"/>
  <c r="L121" i="37"/>
  <c r="K121" i="37"/>
  <c r="K120" i="37" s="1"/>
  <c r="K119" i="37" s="1"/>
  <c r="J121" i="37"/>
  <c r="J120" i="37" s="1"/>
  <c r="J119" i="37" s="1"/>
  <c r="I121" i="37"/>
  <c r="L120" i="37"/>
  <c r="L119" i="37" s="1"/>
  <c r="I120" i="37"/>
  <c r="I119" i="37" s="1"/>
  <c r="L117" i="37"/>
  <c r="K117" i="37"/>
  <c r="K116" i="37" s="1"/>
  <c r="K115" i="37" s="1"/>
  <c r="J117" i="37"/>
  <c r="J116" i="37" s="1"/>
  <c r="J115" i="37" s="1"/>
  <c r="I117" i="37"/>
  <c r="L116" i="37"/>
  <c r="L115" i="37" s="1"/>
  <c r="I116" i="37"/>
  <c r="I115" i="37" s="1"/>
  <c r="L112" i="37"/>
  <c r="K112" i="37"/>
  <c r="K111" i="37" s="1"/>
  <c r="K110" i="37" s="1"/>
  <c r="K109" i="37" s="1"/>
  <c r="J112" i="37"/>
  <c r="J111" i="37" s="1"/>
  <c r="J110" i="37" s="1"/>
  <c r="J109" i="37" s="1"/>
  <c r="I112" i="37"/>
  <c r="L111" i="37"/>
  <c r="L110" i="37" s="1"/>
  <c r="L109" i="37" s="1"/>
  <c r="I111" i="37"/>
  <c r="I110" i="37" s="1"/>
  <c r="I109" i="37" s="1"/>
  <c r="L106" i="37"/>
  <c r="L105" i="37" s="1"/>
  <c r="K106" i="37"/>
  <c r="J106" i="37"/>
  <c r="I106" i="37"/>
  <c r="I105" i="37" s="1"/>
  <c r="K105" i="37"/>
  <c r="J105" i="37"/>
  <c r="L102" i="37"/>
  <c r="K102" i="37"/>
  <c r="K101" i="37" s="1"/>
  <c r="K100" i="37" s="1"/>
  <c r="J102" i="37"/>
  <c r="J101" i="37" s="1"/>
  <c r="J100" i="37" s="1"/>
  <c r="I102" i="37"/>
  <c r="L101" i="37"/>
  <c r="L100" i="37" s="1"/>
  <c r="I101" i="37"/>
  <c r="I100" i="37" s="1"/>
  <c r="L97" i="37"/>
  <c r="K97" i="37"/>
  <c r="K96" i="37" s="1"/>
  <c r="K95" i="37" s="1"/>
  <c r="J97" i="37"/>
  <c r="J96" i="37" s="1"/>
  <c r="J95" i="37" s="1"/>
  <c r="I97" i="37"/>
  <c r="L96" i="37"/>
  <c r="L95" i="37" s="1"/>
  <c r="I96" i="37"/>
  <c r="I95" i="37" s="1"/>
  <c r="L92" i="37"/>
  <c r="K92" i="37"/>
  <c r="K91" i="37" s="1"/>
  <c r="K90" i="37" s="1"/>
  <c r="K89" i="37" s="1"/>
  <c r="J92" i="37"/>
  <c r="J91" i="37" s="1"/>
  <c r="J90" i="37" s="1"/>
  <c r="J89" i="37" s="1"/>
  <c r="I92" i="37"/>
  <c r="L91" i="37"/>
  <c r="L90" i="37" s="1"/>
  <c r="L89" i="37" s="1"/>
  <c r="I91" i="37"/>
  <c r="I90" i="37" s="1"/>
  <c r="I89" i="37" s="1"/>
  <c r="L85" i="37"/>
  <c r="L84" i="37" s="1"/>
  <c r="L83" i="37" s="1"/>
  <c r="L82" i="37" s="1"/>
  <c r="K85" i="37"/>
  <c r="J85" i="37"/>
  <c r="I85" i="37"/>
  <c r="I84" i="37" s="1"/>
  <c r="I83" i="37" s="1"/>
  <c r="I82" i="37" s="1"/>
  <c r="K84" i="37"/>
  <c r="J84" i="37"/>
  <c r="J83" i="37" s="1"/>
  <c r="J82" i="37" s="1"/>
  <c r="K83" i="37"/>
  <c r="K82" i="37" s="1"/>
  <c r="L80" i="37"/>
  <c r="L79" i="37" s="1"/>
  <c r="L78" i="37" s="1"/>
  <c r="K80" i="37"/>
  <c r="J80" i="37"/>
  <c r="J79" i="37" s="1"/>
  <c r="J78" i="37" s="1"/>
  <c r="I80" i="37"/>
  <c r="K79" i="37"/>
  <c r="K78" i="37" s="1"/>
  <c r="I79" i="37"/>
  <c r="I78" i="37"/>
  <c r="L74" i="37"/>
  <c r="L73" i="37" s="1"/>
  <c r="K74" i="37"/>
  <c r="J74" i="37"/>
  <c r="J73" i="37" s="1"/>
  <c r="I74" i="37"/>
  <c r="K73" i="37"/>
  <c r="I73" i="37"/>
  <c r="L69" i="37"/>
  <c r="L68" i="37" s="1"/>
  <c r="K69" i="37"/>
  <c r="J69" i="37"/>
  <c r="I69" i="37"/>
  <c r="I68" i="37" s="1"/>
  <c r="K68" i="37"/>
  <c r="J68" i="37"/>
  <c r="L64" i="37"/>
  <c r="K64" i="37"/>
  <c r="K63" i="37" s="1"/>
  <c r="K62" i="37" s="1"/>
  <c r="K61" i="37" s="1"/>
  <c r="J64" i="37"/>
  <c r="J63" i="37" s="1"/>
  <c r="J62" i="37" s="1"/>
  <c r="J61" i="37" s="1"/>
  <c r="I64" i="37"/>
  <c r="L63" i="37"/>
  <c r="I63" i="37"/>
  <c r="L45" i="37"/>
  <c r="L44" i="37" s="1"/>
  <c r="L43" i="37" s="1"/>
  <c r="L42" i="37" s="1"/>
  <c r="K45" i="37"/>
  <c r="J45" i="37"/>
  <c r="I45" i="37"/>
  <c r="I44" i="37" s="1"/>
  <c r="I43" i="37" s="1"/>
  <c r="I42" i="37" s="1"/>
  <c r="K44" i="37"/>
  <c r="J44" i="37"/>
  <c r="J43" i="37" s="1"/>
  <c r="J42" i="37" s="1"/>
  <c r="K43" i="37"/>
  <c r="K42" i="37" s="1"/>
  <c r="L40" i="37"/>
  <c r="L39" i="37" s="1"/>
  <c r="L38" i="37" s="1"/>
  <c r="K40" i="37"/>
  <c r="K39" i="37" s="1"/>
  <c r="K38" i="37" s="1"/>
  <c r="J40" i="37"/>
  <c r="J39" i="37" s="1"/>
  <c r="J38" i="37" s="1"/>
  <c r="I40" i="37"/>
  <c r="I39" i="37"/>
  <c r="I38" i="37" s="1"/>
  <c r="L36" i="37"/>
  <c r="K36" i="37"/>
  <c r="J36" i="37"/>
  <c r="I36" i="37"/>
  <c r="L34" i="37"/>
  <c r="K34" i="37"/>
  <c r="K33" i="37" s="1"/>
  <c r="K32" i="37" s="1"/>
  <c r="J34" i="37"/>
  <c r="J33" i="37" s="1"/>
  <c r="J32" i="37" s="1"/>
  <c r="I34" i="37"/>
  <c r="L33" i="37"/>
  <c r="L32" i="37" s="1"/>
  <c r="I33" i="37"/>
  <c r="I32" i="37" s="1"/>
  <c r="L361" i="11"/>
  <c r="L360" i="11" s="1"/>
  <c r="K361" i="11"/>
  <c r="K360" i="11" s="1"/>
  <c r="J361" i="11"/>
  <c r="I361" i="11"/>
  <c r="J360" i="11"/>
  <c r="I360" i="11"/>
  <c r="L358" i="11"/>
  <c r="K358" i="11"/>
  <c r="J358" i="11"/>
  <c r="J357" i="11" s="1"/>
  <c r="I358" i="11"/>
  <c r="L357" i="11"/>
  <c r="K357" i="11"/>
  <c r="I357" i="11"/>
  <c r="L355" i="11"/>
  <c r="L354" i="11" s="1"/>
  <c r="K355" i="11"/>
  <c r="J355" i="11"/>
  <c r="J354" i="11" s="1"/>
  <c r="I355" i="11"/>
  <c r="I354" i="11" s="1"/>
  <c r="K354" i="11"/>
  <c r="L351" i="11"/>
  <c r="L350" i="11" s="1"/>
  <c r="K351" i="11"/>
  <c r="K350" i="11" s="1"/>
  <c r="J351" i="11"/>
  <c r="I351" i="11"/>
  <c r="J350" i="11"/>
  <c r="I350" i="11"/>
  <c r="L347" i="11"/>
  <c r="K347" i="11"/>
  <c r="J347" i="11"/>
  <c r="J346" i="11" s="1"/>
  <c r="I347" i="11"/>
  <c r="L346" i="11"/>
  <c r="K346" i="11"/>
  <c r="I346" i="11"/>
  <c r="L343" i="11"/>
  <c r="L342" i="11" s="1"/>
  <c r="K343" i="11"/>
  <c r="J343" i="11"/>
  <c r="J342" i="11" s="1"/>
  <c r="I343" i="11"/>
  <c r="I342" i="11" s="1"/>
  <c r="K342" i="11"/>
  <c r="L339" i="11"/>
  <c r="K339" i="11"/>
  <c r="J339" i="11"/>
  <c r="I339" i="11"/>
  <c r="L336" i="11"/>
  <c r="K336" i="11"/>
  <c r="J336" i="11"/>
  <c r="I336" i="11"/>
  <c r="P334" i="11"/>
  <c r="O334" i="11"/>
  <c r="N334" i="11"/>
  <c r="M334" i="11"/>
  <c r="L334" i="11"/>
  <c r="L333" i="11" s="1"/>
  <c r="L332" i="11" s="1"/>
  <c r="K334" i="11"/>
  <c r="K333" i="11" s="1"/>
  <c r="J334" i="11"/>
  <c r="I334" i="11"/>
  <c r="J333" i="11"/>
  <c r="J332" i="11" s="1"/>
  <c r="I333" i="11"/>
  <c r="I332" i="11" s="1"/>
  <c r="L329" i="11"/>
  <c r="L328" i="11" s="1"/>
  <c r="K329" i="11"/>
  <c r="K328" i="11" s="1"/>
  <c r="J329" i="11"/>
  <c r="I329" i="11"/>
  <c r="J328" i="11"/>
  <c r="I328" i="11"/>
  <c r="L326" i="11"/>
  <c r="K326" i="11"/>
  <c r="J326" i="11"/>
  <c r="J325" i="11" s="1"/>
  <c r="I326" i="11"/>
  <c r="L325" i="11"/>
  <c r="K325" i="11"/>
  <c r="I325" i="11"/>
  <c r="L323" i="11"/>
  <c r="L322" i="11" s="1"/>
  <c r="K323" i="11"/>
  <c r="J323" i="11"/>
  <c r="J322" i="11" s="1"/>
  <c r="I323" i="11"/>
  <c r="I322" i="11" s="1"/>
  <c r="K322" i="11"/>
  <c r="L319" i="11"/>
  <c r="L318" i="11" s="1"/>
  <c r="K319" i="11"/>
  <c r="K318" i="11" s="1"/>
  <c r="J319" i="11"/>
  <c r="I319" i="11"/>
  <c r="J318" i="11"/>
  <c r="I318" i="11"/>
  <c r="L315" i="11"/>
  <c r="K315" i="11"/>
  <c r="J315" i="11"/>
  <c r="J314" i="11" s="1"/>
  <c r="I315" i="11"/>
  <c r="L314" i="11"/>
  <c r="K314" i="11"/>
  <c r="I314" i="11"/>
  <c r="L311" i="11"/>
  <c r="L310" i="11" s="1"/>
  <c r="K311" i="11"/>
  <c r="J311" i="11"/>
  <c r="J310" i="11" s="1"/>
  <c r="I311" i="11"/>
  <c r="I310" i="11" s="1"/>
  <c r="I300" i="11" s="1"/>
  <c r="I299" i="11" s="1"/>
  <c r="K310" i="11"/>
  <c r="L307" i="11"/>
  <c r="K307" i="11"/>
  <c r="J307" i="11"/>
  <c r="I307" i="11"/>
  <c r="L304" i="11"/>
  <c r="K304" i="11"/>
  <c r="J304" i="11"/>
  <c r="I304" i="11"/>
  <c r="I301" i="11" s="1"/>
  <c r="L302" i="11"/>
  <c r="K302" i="11"/>
  <c r="J302" i="11"/>
  <c r="J301" i="11" s="1"/>
  <c r="J300" i="11" s="1"/>
  <c r="J299" i="11" s="1"/>
  <c r="I302" i="11"/>
  <c r="L301" i="11"/>
  <c r="L300" i="11" s="1"/>
  <c r="L299" i="11" s="1"/>
  <c r="K301" i="11"/>
  <c r="L296" i="11"/>
  <c r="L295" i="11" s="1"/>
  <c r="K296" i="11"/>
  <c r="K295" i="11" s="1"/>
  <c r="J296" i="11"/>
  <c r="I296" i="11"/>
  <c r="J295" i="11"/>
  <c r="I295" i="11"/>
  <c r="L293" i="11"/>
  <c r="K293" i="11"/>
  <c r="J293" i="11"/>
  <c r="J292" i="11" s="1"/>
  <c r="I293" i="11"/>
  <c r="L292" i="11"/>
  <c r="K292" i="11"/>
  <c r="I292" i="11"/>
  <c r="L290" i="11"/>
  <c r="L289" i="11" s="1"/>
  <c r="K290" i="11"/>
  <c r="J290" i="11"/>
  <c r="J289" i="11" s="1"/>
  <c r="I290" i="11"/>
  <c r="I289" i="11" s="1"/>
  <c r="K289" i="11"/>
  <c r="L286" i="11"/>
  <c r="L285" i="11" s="1"/>
  <c r="K286" i="11"/>
  <c r="K285" i="11" s="1"/>
  <c r="J286" i="11"/>
  <c r="I286" i="11"/>
  <c r="J285" i="11"/>
  <c r="I285" i="11"/>
  <c r="L282" i="11"/>
  <c r="K282" i="11"/>
  <c r="J282" i="11"/>
  <c r="J281" i="11" s="1"/>
  <c r="I282" i="11"/>
  <c r="L281" i="11"/>
  <c r="K281" i="11"/>
  <c r="I281" i="11"/>
  <c r="L278" i="11"/>
  <c r="L277" i="11" s="1"/>
  <c r="K278" i="11"/>
  <c r="K277" i="11" s="1"/>
  <c r="J278" i="11"/>
  <c r="J277" i="11" s="1"/>
  <c r="I278" i="11"/>
  <c r="I277" i="11" s="1"/>
  <c r="L274" i="11"/>
  <c r="K274" i="11"/>
  <c r="J274" i="11"/>
  <c r="I274" i="11"/>
  <c r="L271" i="11"/>
  <c r="K271" i="11"/>
  <c r="J271" i="11"/>
  <c r="I271" i="11"/>
  <c r="L269" i="11"/>
  <c r="K269" i="11"/>
  <c r="J269" i="11"/>
  <c r="J268" i="11" s="1"/>
  <c r="I269" i="11"/>
  <c r="L268" i="11"/>
  <c r="K268" i="11"/>
  <c r="I268" i="11"/>
  <c r="I267" i="11"/>
  <c r="L264" i="11"/>
  <c r="K264" i="11"/>
  <c r="J264" i="11"/>
  <c r="J263" i="11" s="1"/>
  <c r="I264" i="11"/>
  <c r="L263" i="11"/>
  <c r="K263" i="11"/>
  <c r="I263" i="11"/>
  <c r="L261" i="11"/>
  <c r="L260" i="11" s="1"/>
  <c r="K261" i="11"/>
  <c r="J261" i="11"/>
  <c r="J260" i="11" s="1"/>
  <c r="I261" i="11"/>
  <c r="I260" i="11" s="1"/>
  <c r="K260" i="11"/>
  <c r="L258" i="11"/>
  <c r="L257" i="11" s="1"/>
  <c r="K258" i="11"/>
  <c r="K257" i="11" s="1"/>
  <c r="J258" i="11"/>
  <c r="I258" i="11"/>
  <c r="J257" i="11"/>
  <c r="I257" i="11"/>
  <c r="L254" i="11"/>
  <c r="K254" i="11"/>
  <c r="J254" i="11"/>
  <c r="J253" i="11" s="1"/>
  <c r="I254" i="11"/>
  <c r="L253" i="11"/>
  <c r="K253" i="11"/>
  <c r="K235" i="11" s="1"/>
  <c r="I253" i="11"/>
  <c r="L250" i="11"/>
  <c r="L249" i="11" s="1"/>
  <c r="K250" i="11"/>
  <c r="J250" i="11"/>
  <c r="J249" i="11" s="1"/>
  <c r="I250" i="11"/>
  <c r="I249" i="11" s="1"/>
  <c r="K249" i="11"/>
  <c r="L246" i="11"/>
  <c r="L245" i="11" s="1"/>
  <c r="K246" i="11"/>
  <c r="K245" i="11" s="1"/>
  <c r="J246" i="11"/>
  <c r="I246" i="11"/>
  <c r="J245" i="11"/>
  <c r="I245" i="11"/>
  <c r="L242" i="11"/>
  <c r="K242" i="11"/>
  <c r="J242" i="11"/>
  <c r="I242" i="11"/>
  <c r="L239" i="11"/>
  <c r="K239" i="11"/>
  <c r="J239" i="11"/>
  <c r="I239" i="11"/>
  <c r="L237" i="11"/>
  <c r="L236" i="11" s="1"/>
  <c r="L235" i="11" s="1"/>
  <c r="K237" i="11"/>
  <c r="J237" i="11"/>
  <c r="J236" i="11" s="1"/>
  <c r="J235" i="11" s="1"/>
  <c r="I237" i="11"/>
  <c r="I236" i="11" s="1"/>
  <c r="I235" i="11" s="1"/>
  <c r="I234" i="11" s="1"/>
  <c r="K236" i="11"/>
  <c r="L230" i="11"/>
  <c r="K230" i="11"/>
  <c r="J230" i="11"/>
  <c r="J229" i="11" s="1"/>
  <c r="J228" i="11" s="1"/>
  <c r="I230" i="11"/>
  <c r="L229" i="11"/>
  <c r="L228" i="11" s="1"/>
  <c r="K229" i="11"/>
  <c r="K228" i="11" s="1"/>
  <c r="I229" i="11"/>
  <c r="I228" i="11"/>
  <c r="L226" i="11"/>
  <c r="K226" i="11"/>
  <c r="J226" i="11"/>
  <c r="I226" i="11"/>
  <c r="L225" i="11"/>
  <c r="L224" i="11" s="1"/>
  <c r="K225" i="11"/>
  <c r="K224" i="11" s="1"/>
  <c r="J225" i="11"/>
  <c r="I225" i="11"/>
  <c r="J224" i="11"/>
  <c r="I224" i="11"/>
  <c r="P217" i="11"/>
  <c r="O217" i="11"/>
  <c r="N217" i="11"/>
  <c r="M217" i="11"/>
  <c r="L217" i="11"/>
  <c r="L216" i="11" s="1"/>
  <c r="K217" i="11"/>
  <c r="K216" i="11" s="1"/>
  <c r="J217" i="11"/>
  <c r="I217" i="11"/>
  <c r="J216" i="11"/>
  <c r="I216" i="11"/>
  <c r="L214" i="11"/>
  <c r="K214" i="11"/>
  <c r="J214" i="11"/>
  <c r="I214" i="11"/>
  <c r="L213" i="11"/>
  <c r="L212" i="11" s="1"/>
  <c r="K213" i="11"/>
  <c r="J213" i="11"/>
  <c r="I213" i="11"/>
  <c r="J212" i="11"/>
  <c r="I212" i="11"/>
  <c r="L207" i="11"/>
  <c r="K207" i="11"/>
  <c r="J207" i="11"/>
  <c r="I207" i="11"/>
  <c r="L206" i="11"/>
  <c r="L205" i="11" s="1"/>
  <c r="K206" i="11"/>
  <c r="K205" i="11" s="1"/>
  <c r="J206" i="11"/>
  <c r="I206" i="11"/>
  <c r="J205" i="11"/>
  <c r="I205" i="11"/>
  <c r="L203" i="11"/>
  <c r="K203" i="11"/>
  <c r="J203" i="11"/>
  <c r="I203" i="11"/>
  <c r="L202" i="11"/>
  <c r="K202" i="11"/>
  <c r="J202" i="11"/>
  <c r="I202" i="11"/>
  <c r="L198" i="11"/>
  <c r="K198" i="11"/>
  <c r="J198" i="11"/>
  <c r="J197" i="11" s="1"/>
  <c r="I198" i="11"/>
  <c r="I197" i="11" s="1"/>
  <c r="L197" i="11"/>
  <c r="K197" i="11"/>
  <c r="L192" i="11"/>
  <c r="L191" i="11" s="1"/>
  <c r="L182" i="11" s="1"/>
  <c r="L181" i="11" s="1"/>
  <c r="K192" i="11"/>
  <c r="K191" i="11" s="1"/>
  <c r="J192" i="11"/>
  <c r="I192" i="11"/>
  <c r="J191" i="11"/>
  <c r="I191" i="11"/>
  <c r="L187" i="11"/>
  <c r="K187" i="11"/>
  <c r="J187" i="11"/>
  <c r="I187" i="11"/>
  <c r="L186" i="11"/>
  <c r="K186" i="11"/>
  <c r="K182" i="11" s="1"/>
  <c r="J186" i="11"/>
  <c r="I186" i="11"/>
  <c r="L184" i="11"/>
  <c r="K184" i="11"/>
  <c r="J184" i="11"/>
  <c r="J183" i="11" s="1"/>
  <c r="I184" i="11"/>
  <c r="I183" i="11" s="1"/>
  <c r="I182" i="11" s="1"/>
  <c r="I181" i="11" s="1"/>
  <c r="L183" i="11"/>
  <c r="K183" i="11"/>
  <c r="L176" i="11"/>
  <c r="L175" i="11" s="1"/>
  <c r="K176" i="11"/>
  <c r="K175" i="11" s="1"/>
  <c r="J176" i="11"/>
  <c r="I176" i="11"/>
  <c r="J175" i="11"/>
  <c r="I175" i="11"/>
  <c r="I169" i="11" s="1"/>
  <c r="L171" i="11"/>
  <c r="K171" i="11"/>
  <c r="J171" i="11"/>
  <c r="I171" i="11"/>
  <c r="L170" i="11"/>
  <c r="L169" i="11" s="1"/>
  <c r="K170" i="11"/>
  <c r="J170" i="11"/>
  <c r="I170" i="11"/>
  <c r="J169" i="11"/>
  <c r="L167" i="11"/>
  <c r="K167" i="11"/>
  <c r="J167" i="11"/>
  <c r="I167" i="11"/>
  <c r="L166" i="11"/>
  <c r="L165" i="11" s="1"/>
  <c r="L164" i="11" s="1"/>
  <c r="K166" i="11"/>
  <c r="K165" i="11" s="1"/>
  <c r="J166" i="11"/>
  <c r="I166" i="11"/>
  <c r="J165" i="11"/>
  <c r="J164" i="11" s="1"/>
  <c r="I165" i="11"/>
  <c r="L162" i="11"/>
  <c r="L161" i="11" s="1"/>
  <c r="K162" i="11"/>
  <c r="K161" i="11" s="1"/>
  <c r="J162" i="11"/>
  <c r="I162" i="11"/>
  <c r="J161" i="11"/>
  <c r="I161" i="11"/>
  <c r="I155" i="11" s="1"/>
  <c r="I154" i="11" s="1"/>
  <c r="L157" i="11"/>
  <c r="K157" i="11"/>
  <c r="J157" i="11"/>
  <c r="I157" i="11"/>
  <c r="L156" i="11"/>
  <c r="K156" i="11"/>
  <c r="K155" i="11" s="1"/>
  <c r="K154" i="11" s="1"/>
  <c r="J156" i="11"/>
  <c r="I156" i="11"/>
  <c r="J155" i="11"/>
  <c r="J154" i="11" s="1"/>
  <c r="L151" i="11"/>
  <c r="L150" i="11" s="1"/>
  <c r="L149" i="11" s="1"/>
  <c r="K151" i="11"/>
  <c r="K150" i="11" s="1"/>
  <c r="K149" i="11" s="1"/>
  <c r="J151" i="11"/>
  <c r="I151" i="11"/>
  <c r="J150" i="11"/>
  <c r="J149" i="11" s="1"/>
  <c r="I150" i="11"/>
  <c r="I149" i="11" s="1"/>
  <c r="L147" i="11"/>
  <c r="L146" i="11" s="1"/>
  <c r="K147" i="11"/>
  <c r="K146" i="11" s="1"/>
  <c r="J147" i="11"/>
  <c r="I147" i="11"/>
  <c r="J146" i="11"/>
  <c r="I146" i="11"/>
  <c r="L143" i="11"/>
  <c r="K143" i="11"/>
  <c r="J143" i="11"/>
  <c r="J142" i="11" s="1"/>
  <c r="J141" i="11" s="1"/>
  <c r="I143" i="11"/>
  <c r="L142" i="11"/>
  <c r="L141" i="11" s="1"/>
  <c r="K142" i="11"/>
  <c r="K141" i="11" s="1"/>
  <c r="I142" i="11"/>
  <c r="I141" i="11"/>
  <c r="L138" i="11"/>
  <c r="K138" i="11"/>
  <c r="J138" i="11"/>
  <c r="I138" i="11"/>
  <c r="L137" i="11"/>
  <c r="L136" i="11" s="1"/>
  <c r="K137" i="11"/>
  <c r="K136" i="11" s="1"/>
  <c r="K135" i="11" s="1"/>
  <c r="J137" i="11"/>
  <c r="I137" i="11"/>
  <c r="J136" i="11"/>
  <c r="I136" i="11"/>
  <c r="L133" i="11"/>
  <c r="L132" i="11" s="1"/>
  <c r="L131" i="11" s="1"/>
  <c r="K133" i="11"/>
  <c r="K132" i="11" s="1"/>
  <c r="K131" i="11" s="1"/>
  <c r="J133" i="11"/>
  <c r="I133" i="11"/>
  <c r="J132" i="11"/>
  <c r="J131" i="11" s="1"/>
  <c r="I132" i="11"/>
  <c r="I131" i="11" s="1"/>
  <c r="L129" i="11"/>
  <c r="L128" i="11" s="1"/>
  <c r="L127" i="11" s="1"/>
  <c r="K129" i="11"/>
  <c r="K128" i="11" s="1"/>
  <c r="K127" i="11" s="1"/>
  <c r="J129" i="11"/>
  <c r="I129" i="11"/>
  <c r="J128" i="11"/>
  <c r="J127" i="11" s="1"/>
  <c r="I128" i="11"/>
  <c r="I127" i="11" s="1"/>
  <c r="L125" i="11"/>
  <c r="L124" i="11" s="1"/>
  <c r="L123" i="11" s="1"/>
  <c r="K125" i="11"/>
  <c r="K124" i="11" s="1"/>
  <c r="K123" i="11" s="1"/>
  <c r="J125" i="11"/>
  <c r="I125" i="11"/>
  <c r="J124" i="11"/>
  <c r="J123" i="11" s="1"/>
  <c r="I124" i="11"/>
  <c r="I123" i="11" s="1"/>
  <c r="L121" i="11"/>
  <c r="L120" i="11" s="1"/>
  <c r="L119" i="11" s="1"/>
  <c r="K121" i="11"/>
  <c r="K120" i="11" s="1"/>
  <c r="K119" i="11" s="1"/>
  <c r="J121" i="11"/>
  <c r="I121" i="11"/>
  <c r="J120" i="11"/>
  <c r="J119" i="11" s="1"/>
  <c r="I120" i="11"/>
  <c r="I119" i="11" s="1"/>
  <c r="L117" i="11"/>
  <c r="L116" i="11" s="1"/>
  <c r="L115" i="11" s="1"/>
  <c r="K117" i="11"/>
  <c r="K116" i="11" s="1"/>
  <c r="K115" i="11" s="1"/>
  <c r="J117" i="11"/>
  <c r="I117" i="11"/>
  <c r="J116" i="11"/>
  <c r="J115" i="11" s="1"/>
  <c r="I116" i="11"/>
  <c r="I115" i="11" s="1"/>
  <c r="L112" i="11"/>
  <c r="L111" i="11" s="1"/>
  <c r="L110" i="11" s="1"/>
  <c r="L109" i="11" s="1"/>
  <c r="K112" i="11"/>
  <c r="K111" i="11" s="1"/>
  <c r="K110" i="11" s="1"/>
  <c r="K109" i="11" s="1"/>
  <c r="J112" i="11"/>
  <c r="I112" i="11"/>
  <c r="J111" i="11"/>
  <c r="J110" i="11" s="1"/>
  <c r="J109" i="11" s="1"/>
  <c r="I111" i="11"/>
  <c r="I110" i="11" s="1"/>
  <c r="I109" i="11" s="1"/>
  <c r="L106" i="11"/>
  <c r="K106" i="11"/>
  <c r="J106" i="11"/>
  <c r="J105" i="11" s="1"/>
  <c r="I106" i="11"/>
  <c r="I105" i="11" s="1"/>
  <c r="L105" i="11"/>
  <c r="K105" i="11"/>
  <c r="L102" i="11"/>
  <c r="L101" i="11" s="1"/>
  <c r="L100" i="11" s="1"/>
  <c r="K102" i="11"/>
  <c r="K101" i="11" s="1"/>
  <c r="K100" i="11" s="1"/>
  <c r="J102" i="11"/>
  <c r="I102" i="11"/>
  <c r="J101" i="11"/>
  <c r="J100" i="11" s="1"/>
  <c r="I101" i="11"/>
  <c r="L97" i="11"/>
  <c r="L96" i="11" s="1"/>
  <c r="L95" i="11" s="1"/>
  <c r="K97" i="11"/>
  <c r="K96" i="11" s="1"/>
  <c r="K95" i="11" s="1"/>
  <c r="J97" i="11"/>
  <c r="I97" i="11"/>
  <c r="J96" i="11"/>
  <c r="J95" i="11" s="1"/>
  <c r="I96" i="11"/>
  <c r="I95" i="11" s="1"/>
  <c r="L92" i="11"/>
  <c r="L91" i="11" s="1"/>
  <c r="L90" i="11" s="1"/>
  <c r="L89" i="11" s="1"/>
  <c r="K92" i="11"/>
  <c r="K91" i="11" s="1"/>
  <c r="K90" i="11" s="1"/>
  <c r="K89" i="11" s="1"/>
  <c r="J92" i="11"/>
  <c r="I92" i="11"/>
  <c r="J91" i="11"/>
  <c r="J90" i="11" s="1"/>
  <c r="J89" i="11" s="1"/>
  <c r="I91" i="11"/>
  <c r="I90" i="11" s="1"/>
  <c r="L85" i="11"/>
  <c r="K85" i="11"/>
  <c r="J85" i="11"/>
  <c r="J84" i="11" s="1"/>
  <c r="J83" i="11" s="1"/>
  <c r="J82" i="11" s="1"/>
  <c r="I85" i="11"/>
  <c r="I84" i="11" s="1"/>
  <c r="I83" i="11" s="1"/>
  <c r="I82" i="11" s="1"/>
  <c r="L84" i="11"/>
  <c r="K84" i="11"/>
  <c r="L83" i="11"/>
  <c r="L82" i="11" s="1"/>
  <c r="K83" i="11"/>
  <c r="K82" i="11" s="1"/>
  <c r="L80" i="11"/>
  <c r="K80" i="11"/>
  <c r="J80" i="11"/>
  <c r="I80" i="11"/>
  <c r="L79" i="11"/>
  <c r="L78" i="11" s="1"/>
  <c r="K79" i="11"/>
  <c r="K78" i="11" s="1"/>
  <c r="J79" i="11"/>
  <c r="I79" i="11"/>
  <c r="J78" i="11"/>
  <c r="I78" i="11"/>
  <c r="L74" i="11"/>
  <c r="K74" i="11"/>
  <c r="J74" i="11"/>
  <c r="I74" i="11"/>
  <c r="L73" i="11"/>
  <c r="K73" i="11"/>
  <c r="J73" i="11"/>
  <c r="I73" i="11"/>
  <c r="L69" i="11"/>
  <c r="L68" i="11" s="1"/>
  <c r="K69" i="11"/>
  <c r="J69" i="11"/>
  <c r="J68" i="11" s="1"/>
  <c r="I69" i="11"/>
  <c r="I68" i="11" s="1"/>
  <c r="K68" i="11"/>
  <c r="L64" i="11"/>
  <c r="L63" i="11" s="1"/>
  <c r="K64" i="11"/>
  <c r="K63" i="11" s="1"/>
  <c r="J64" i="11"/>
  <c r="I64" i="11"/>
  <c r="J63" i="11"/>
  <c r="J62" i="11" s="1"/>
  <c r="J61" i="11" s="1"/>
  <c r="I63" i="11"/>
  <c r="L45" i="11"/>
  <c r="K45" i="11"/>
  <c r="J45" i="11"/>
  <c r="J44" i="11" s="1"/>
  <c r="J43" i="11" s="1"/>
  <c r="J42" i="11" s="1"/>
  <c r="I45" i="11"/>
  <c r="I44" i="11" s="1"/>
  <c r="I43" i="11" s="1"/>
  <c r="I42" i="11" s="1"/>
  <c r="L44" i="11"/>
  <c r="K44" i="11"/>
  <c r="L43" i="11"/>
  <c r="L42" i="11" s="1"/>
  <c r="K43" i="11"/>
  <c r="K42" i="11" s="1"/>
  <c r="L40" i="11"/>
  <c r="K40" i="11"/>
  <c r="J40" i="11"/>
  <c r="I40" i="11"/>
  <c r="L39" i="11"/>
  <c r="L38" i="11" s="1"/>
  <c r="K39" i="11"/>
  <c r="K38" i="11" s="1"/>
  <c r="J39" i="11"/>
  <c r="I39" i="11"/>
  <c r="J38" i="11"/>
  <c r="I38" i="11"/>
  <c r="L36" i="11"/>
  <c r="K36" i="11"/>
  <c r="J36" i="11"/>
  <c r="I36" i="11"/>
  <c r="L34" i="11"/>
  <c r="L33" i="11" s="1"/>
  <c r="L32" i="11" s="1"/>
  <c r="L31" i="11" s="1"/>
  <c r="K34" i="11"/>
  <c r="K33" i="11" s="1"/>
  <c r="K32" i="11" s="1"/>
  <c r="K31" i="11" s="1"/>
  <c r="J34" i="11"/>
  <c r="I34" i="11"/>
  <c r="J33" i="11"/>
  <c r="J32" i="11" s="1"/>
  <c r="J31" i="11" s="1"/>
  <c r="I33" i="11"/>
  <c r="I32" i="11" s="1"/>
  <c r="L361" i="12"/>
  <c r="K361" i="12"/>
  <c r="K360" i="12" s="1"/>
  <c r="J361" i="12"/>
  <c r="J360" i="12" s="1"/>
  <c r="I361" i="12"/>
  <c r="L360" i="12"/>
  <c r="I360" i="12"/>
  <c r="L358" i="12"/>
  <c r="L357" i="12" s="1"/>
  <c r="K358" i="12"/>
  <c r="J358" i="12"/>
  <c r="J357" i="12" s="1"/>
  <c r="I358" i="12"/>
  <c r="I357" i="12" s="1"/>
  <c r="K357" i="12"/>
  <c r="L355" i="12"/>
  <c r="L354" i="12" s="1"/>
  <c r="K355" i="12"/>
  <c r="K354" i="12" s="1"/>
  <c r="J355" i="12"/>
  <c r="I355" i="12"/>
  <c r="I354" i="12" s="1"/>
  <c r="J354" i="12"/>
  <c r="L351" i="12"/>
  <c r="K351" i="12"/>
  <c r="K350" i="12" s="1"/>
  <c r="J351" i="12"/>
  <c r="J350" i="12" s="1"/>
  <c r="I351" i="12"/>
  <c r="L350" i="12"/>
  <c r="I350" i="12"/>
  <c r="L347" i="12"/>
  <c r="L346" i="12" s="1"/>
  <c r="K347" i="12"/>
  <c r="J347" i="12"/>
  <c r="J346" i="12" s="1"/>
  <c r="I347" i="12"/>
  <c r="I346" i="12" s="1"/>
  <c r="K346" i="12"/>
  <c r="L343" i="12"/>
  <c r="L342" i="12" s="1"/>
  <c r="K343" i="12"/>
  <c r="K342" i="12" s="1"/>
  <c r="J343" i="12"/>
  <c r="I343" i="12"/>
  <c r="I342" i="12" s="1"/>
  <c r="J342" i="12"/>
  <c r="L339" i="12"/>
  <c r="K339" i="12"/>
  <c r="J339" i="12"/>
  <c r="I339" i="12"/>
  <c r="L336" i="12"/>
  <c r="K336" i="12"/>
  <c r="J336" i="12"/>
  <c r="I336" i="12"/>
  <c r="P334" i="12"/>
  <c r="O334" i="12"/>
  <c r="N334" i="12"/>
  <c r="M334" i="12"/>
  <c r="L334" i="12"/>
  <c r="K334" i="12"/>
  <c r="K333" i="12" s="1"/>
  <c r="J334" i="12"/>
  <c r="J333" i="12" s="1"/>
  <c r="I334" i="12"/>
  <c r="L333" i="12"/>
  <c r="I333" i="12"/>
  <c r="L329" i="12"/>
  <c r="K329" i="12"/>
  <c r="K328" i="12" s="1"/>
  <c r="J329" i="12"/>
  <c r="J328" i="12" s="1"/>
  <c r="I329" i="12"/>
  <c r="L328" i="12"/>
  <c r="I328" i="12"/>
  <c r="L326" i="12"/>
  <c r="L325" i="12" s="1"/>
  <c r="K326" i="12"/>
  <c r="J326" i="12"/>
  <c r="J325" i="12" s="1"/>
  <c r="I326" i="12"/>
  <c r="I325" i="12" s="1"/>
  <c r="K325" i="12"/>
  <c r="L323" i="12"/>
  <c r="L322" i="12" s="1"/>
  <c r="K323" i="12"/>
  <c r="K322" i="12" s="1"/>
  <c r="J323" i="12"/>
  <c r="I323" i="12"/>
  <c r="I322" i="12" s="1"/>
  <c r="J322" i="12"/>
  <c r="L319" i="12"/>
  <c r="K319" i="12"/>
  <c r="K318" i="12" s="1"/>
  <c r="J319" i="12"/>
  <c r="J318" i="12" s="1"/>
  <c r="I319" i="12"/>
  <c r="L318" i="12"/>
  <c r="I318" i="12"/>
  <c r="L315" i="12"/>
  <c r="L314" i="12" s="1"/>
  <c r="K315" i="12"/>
  <c r="J315" i="12"/>
  <c r="J314" i="12" s="1"/>
  <c r="I315" i="12"/>
  <c r="I314" i="12" s="1"/>
  <c r="K314" i="12"/>
  <c r="L311" i="12"/>
  <c r="L310" i="12" s="1"/>
  <c r="K311" i="12"/>
  <c r="K310" i="12" s="1"/>
  <c r="J311" i="12"/>
  <c r="I311" i="12"/>
  <c r="I310" i="12" s="1"/>
  <c r="J310" i="12"/>
  <c r="L307" i="12"/>
  <c r="K307" i="12"/>
  <c r="J307" i="12"/>
  <c r="I307" i="12"/>
  <c r="L304" i="12"/>
  <c r="K304" i="12"/>
  <c r="J304" i="12"/>
  <c r="I304" i="12"/>
  <c r="L302" i="12"/>
  <c r="L301" i="12" s="1"/>
  <c r="K302" i="12"/>
  <c r="J302" i="12"/>
  <c r="J301" i="12" s="1"/>
  <c r="J300" i="12" s="1"/>
  <c r="I302" i="12"/>
  <c r="I301" i="12" s="1"/>
  <c r="K301" i="12"/>
  <c r="L296" i="12"/>
  <c r="K296" i="12"/>
  <c r="K295" i="12" s="1"/>
  <c r="J296" i="12"/>
  <c r="J295" i="12" s="1"/>
  <c r="I296" i="12"/>
  <c r="L295" i="12"/>
  <c r="I295" i="12"/>
  <c r="L293" i="12"/>
  <c r="L292" i="12" s="1"/>
  <c r="K293" i="12"/>
  <c r="J293" i="12"/>
  <c r="J292" i="12" s="1"/>
  <c r="I293" i="12"/>
  <c r="I292" i="12" s="1"/>
  <c r="K292" i="12"/>
  <c r="L290" i="12"/>
  <c r="L289" i="12" s="1"/>
  <c r="K290" i="12"/>
  <c r="K289" i="12" s="1"/>
  <c r="J290" i="12"/>
  <c r="I290" i="12"/>
  <c r="I289" i="12" s="1"/>
  <c r="J289" i="12"/>
  <c r="L286" i="12"/>
  <c r="K286" i="12"/>
  <c r="K285" i="12" s="1"/>
  <c r="J286" i="12"/>
  <c r="J285" i="12" s="1"/>
  <c r="I286" i="12"/>
  <c r="L285" i="12"/>
  <c r="I285" i="12"/>
  <c r="L282" i="12"/>
  <c r="L281" i="12" s="1"/>
  <c r="K282" i="12"/>
  <c r="J282" i="12"/>
  <c r="J281" i="12" s="1"/>
  <c r="I282" i="12"/>
  <c r="I281" i="12" s="1"/>
  <c r="K281" i="12"/>
  <c r="L278" i="12"/>
  <c r="L277" i="12" s="1"/>
  <c r="K278" i="12"/>
  <c r="K277" i="12" s="1"/>
  <c r="J278" i="12"/>
  <c r="I278" i="12"/>
  <c r="I277" i="12" s="1"/>
  <c r="J277" i="12"/>
  <c r="L274" i="12"/>
  <c r="K274" i="12"/>
  <c r="J274" i="12"/>
  <c r="I274" i="12"/>
  <c r="L271" i="12"/>
  <c r="K271" i="12"/>
  <c r="J271" i="12"/>
  <c r="I271" i="12"/>
  <c r="L269" i="12"/>
  <c r="L268" i="12" s="1"/>
  <c r="K269" i="12"/>
  <c r="J269" i="12"/>
  <c r="J268" i="12" s="1"/>
  <c r="J267" i="12" s="1"/>
  <c r="I269" i="12"/>
  <c r="I268" i="12" s="1"/>
  <c r="K268" i="12"/>
  <c r="L264" i="12"/>
  <c r="L263" i="12" s="1"/>
  <c r="K264" i="12"/>
  <c r="J264" i="12"/>
  <c r="J263" i="12" s="1"/>
  <c r="I264" i="12"/>
  <c r="I263" i="12" s="1"/>
  <c r="K263" i="12"/>
  <c r="L261" i="12"/>
  <c r="L260" i="12" s="1"/>
  <c r="K261" i="12"/>
  <c r="K260" i="12" s="1"/>
  <c r="J261" i="12"/>
  <c r="I261" i="12"/>
  <c r="I260" i="12" s="1"/>
  <c r="J260" i="12"/>
  <c r="L258" i="12"/>
  <c r="K258" i="12"/>
  <c r="K257" i="12" s="1"/>
  <c r="J258" i="12"/>
  <c r="J257" i="12" s="1"/>
  <c r="I258" i="12"/>
  <c r="L257" i="12"/>
  <c r="I257" i="12"/>
  <c r="L254" i="12"/>
  <c r="L253" i="12" s="1"/>
  <c r="K254" i="12"/>
  <c r="J254" i="12"/>
  <c r="J253" i="12" s="1"/>
  <c r="I254" i="12"/>
  <c r="I253" i="12" s="1"/>
  <c r="K253" i="12"/>
  <c r="L250" i="12"/>
  <c r="L249" i="12" s="1"/>
  <c r="K250" i="12"/>
  <c r="K249" i="12" s="1"/>
  <c r="J250" i="12"/>
  <c r="I250" i="12"/>
  <c r="I249" i="12" s="1"/>
  <c r="J249" i="12"/>
  <c r="L246" i="12"/>
  <c r="K246" i="12"/>
  <c r="K245" i="12" s="1"/>
  <c r="J246" i="12"/>
  <c r="J245" i="12" s="1"/>
  <c r="I246" i="12"/>
  <c r="L245" i="12"/>
  <c r="I245" i="12"/>
  <c r="L242" i="12"/>
  <c r="K242" i="12"/>
  <c r="J242" i="12"/>
  <c r="I242" i="12"/>
  <c r="L239" i="12"/>
  <c r="K239" i="12"/>
  <c r="J239" i="12"/>
  <c r="I239" i="12"/>
  <c r="L237" i="12"/>
  <c r="L236" i="12" s="1"/>
  <c r="K237" i="12"/>
  <c r="K236" i="12" s="1"/>
  <c r="J237" i="12"/>
  <c r="I237" i="12"/>
  <c r="I236" i="12" s="1"/>
  <c r="J236" i="12"/>
  <c r="L230" i="12"/>
  <c r="L229" i="12" s="1"/>
  <c r="L228" i="12" s="1"/>
  <c r="K230" i="12"/>
  <c r="J230" i="12"/>
  <c r="J229" i="12" s="1"/>
  <c r="J228" i="12" s="1"/>
  <c r="I230" i="12"/>
  <c r="I229" i="12" s="1"/>
  <c r="I228" i="12" s="1"/>
  <c r="K229" i="12"/>
  <c r="K228" i="12" s="1"/>
  <c r="L226" i="12"/>
  <c r="L225" i="12" s="1"/>
  <c r="L224" i="12" s="1"/>
  <c r="K226" i="12"/>
  <c r="J226" i="12"/>
  <c r="J225" i="12" s="1"/>
  <c r="J224" i="12" s="1"/>
  <c r="I226" i="12"/>
  <c r="I225" i="12" s="1"/>
  <c r="I224" i="12" s="1"/>
  <c r="K225" i="12"/>
  <c r="K224" i="12" s="1"/>
  <c r="P217" i="12"/>
  <c r="O217" i="12"/>
  <c r="N217" i="12"/>
  <c r="M217" i="12"/>
  <c r="L217" i="12"/>
  <c r="K217" i="12"/>
  <c r="K216" i="12" s="1"/>
  <c r="J217" i="12"/>
  <c r="J216" i="12" s="1"/>
  <c r="I217" i="12"/>
  <c r="L216" i="12"/>
  <c r="I216" i="12"/>
  <c r="L214" i="12"/>
  <c r="L213" i="12" s="1"/>
  <c r="L212" i="12" s="1"/>
  <c r="K214" i="12"/>
  <c r="J214" i="12"/>
  <c r="J213" i="12" s="1"/>
  <c r="J212" i="12" s="1"/>
  <c r="I214" i="12"/>
  <c r="I213" i="12" s="1"/>
  <c r="I212" i="12" s="1"/>
  <c r="K213" i="12"/>
  <c r="K212" i="12" s="1"/>
  <c r="L207" i="12"/>
  <c r="L206" i="12" s="1"/>
  <c r="L205" i="12" s="1"/>
  <c r="K207" i="12"/>
  <c r="J207" i="12"/>
  <c r="J206" i="12" s="1"/>
  <c r="J205" i="12" s="1"/>
  <c r="I207" i="12"/>
  <c r="I206" i="12" s="1"/>
  <c r="I205" i="12" s="1"/>
  <c r="K206" i="12"/>
  <c r="K205" i="12" s="1"/>
  <c r="L203" i="12"/>
  <c r="L202" i="12" s="1"/>
  <c r="K203" i="12"/>
  <c r="J203" i="12"/>
  <c r="J202" i="12" s="1"/>
  <c r="I203" i="12"/>
  <c r="I202" i="12" s="1"/>
  <c r="K202" i="12"/>
  <c r="L198" i="12"/>
  <c r="L197" i="12" s="1"/>
  <c r="K198" i="12"/>
  <c r="K197" i="12" s="1"/>
  <c r="J198" i="12"/>
  <c r="I198" i="12"/>
  <c r="I197" i="12" s="1"/>
  <c r="J197" i="12"/>
  <c r="L192" i="12"/>
  <c r="K192" i="12"/>
  <c r="K191" i="12" s="1"/>
  <c r="J192" i="12"/>
  <c r="J191" i="12" s="1"/>
  <c r="I192" i="12"/>
  <c r="L191" i="12"/>
  <c r="I191" i="12"/>
  <c r="L187" i="12"/>
  <c r="L186" i="12" s="1"/>
  <c r="K187" i="12"/>
  <c r="J187" i="12"/>
  <c r="J186" i="12" s="1"/>
  <c r="I187" i="12"/>
  <c r="I186" i="12" s="1"/>
  <c r="K186" i="12"/>
  <c r="L184" i="12"/>
  <c r="L183" i="12" s="1"/>
  <c r="K184" i="12"/>
  <c r="K183" i="12" s="1"/>
  <c r="J184" i="12"/>
  <c r="I184" i="12"/>
  <c r="I183" i="12" s="1"/>
  <c r="I182" i="12" s="1"/>
  <c r="I181" i="12" s="1"/>
  <c r="J183" i="12"/>
  <c r="L176" i="12"/>
  <c r="K176" i="12"/>
  <c r="K175" i="12" s="1"/>
  <c r="J176" i="12"/>
  <c r="J175" i="12" s="1"/>
  <c r="I176" i="12"/>
  <c r="L175" i="12"/>
  <c r="I175" i="12"/>
  <c r="L171" i="12"/>
  <c r="L170" i="12" s="1"/>
  <c r="L169" i="12" s="1"/>
  <c r="K171" i="12"/>
  <c r="J171" i="12"/>
  <c r="J170" i="12" s="1"/>
  <c r="J169" i="12" s="1"/>
  <c r="I171" i="12"/>
  <c r="I170" i="12" s="1"/>
  <c r="I169" i="12" s="1"/>
  <c r="K170" i="12"/>
  <c r="K169" i="12" s="1"/>
  <c r="L167" i="12"/>
  <c r="L166" i="12" s="1"/>
  <c r="L165" i="12" s="1"/>
  <c r="K167" i="12"/>
  <c r="J167" i="12"/>
  <c r="J166" i="12" s="1"/>
  <c r="J165" i="12" s="1"/>
  <c r="I167" i="12"/>
  <c r="I166" i="12" s="1"/>
  <c r="I165" i="12" s="1"/>
  <c r="I164" i="12" s="1"/>
  <c r="K166" i="12"/>
  <c r="K165" i="12" s="1"/>
  <c r="L162" i="12"/>
  <c r="K162" i="12"/>
  <c r="K161" i="12" s="1"/>
  <c r="J162" i="12"/>
  <c r="J161" i="12" s="1"/>
  <c r="I162" i="12"/>
  <c r="L161" i="12"/>
  <c r="I161" i="12"/>
  <c r="L157" i="12"/>
  <c r="L156" i="12" s="1"/>
  <c r="L155" i="12" s="1"/>
  <c r="L154" i="12" s="1"/>
  <c r="K157" i="12"/>
  <c r="J157" i="12"/>
  <c r="J156" i="12" s="1"/>
  <c r="J155" i="12" s="1"/>
  <c r="J154" i="12" s="1"/>
  <c r="I157" i="12"/>
  <c r="I156" i="12" s="1"/>
  <c r="I155" i="12" s="1"/>
  <c r="I154" i="12" s="1"/>
  <c r="K156" i="12"/>
  <c r="K155" i="12" s="1"/>
  <c r="K154" i="12" s="1"/>
  <c r="L151" i="12"/>
  <c r="K151" i="12"/>
  <c r="K150" i="12" s="1"/>
  <c r="K149" i="12" s="1"/>
  <c r="J151" i="12"/>
  <c r="J150" i="12" s="1"/>
  <c r="J149" i="12" s="1"/>
  <c r="I151" i="12"/>
  <c r="L150" i="12"/>
  <c r="L149" i="12" s="1"/>
  <c r="I150" i="12"/>
  <c r="I149" i="12" s="1"/>
  <c r="L147" i="12"/>
  <c r="K147" i="12"/>
  <c r="K146" i="12" s="1"/>
  <c r="J147" i="12"/>
  <c r="J146" i="12" s="1"/>
  <c r="I147" i="12"/>
  <c r="L146" i="12"/>
  <c r="I146" i="12"/>
  <c r="L143" i="12"/>
  <c r="L142" i="12" s="1"/>
  <c r="L141" i="12" s="1"/>
  <c r="K143" i="12"/>
  <c r="J143" i="12"/>
  <c r="J142" i="12" s="1"/>
  <c r="J141" i="12" s="1"/>
  <c r="I143" i="12"/>
  <c r="I142" i="12" s="1"/>
  <c r="I141" i="12" s="1"/>
  <c r="K142" i="12"/>
  <c r="K141" i="12" s="1"/>
  <c r="L138" i="12"/>
  <c r="L137" i="12" s="1"/>
  <c r="L136" i="12" s="1"/>
  <c r="L135" i="12" s="1"/>
  <c r="K138" i="12"/>
  <c r="J138" i="12"/>
  <c r="J137" i="12" s="1"/>
  <c r="J136" i="12" s="1"/>
  <c r="J135" i="12" s="1"/>
  <c r="I138" i="12"/>
  <c r="I137" i="12" s="1"/>
  <c r="I136" i="12" s="1"/>
  <c r="K137" i="12"/>
  <c r="K136" i="12" s="1"/>
  <c r="L133" i="12"/>
  <c r="K133" i="12"/>
  <c r="K132" i="12" s="1"/>
  <c r="K131" i="12" s="1"/>
  <c r="J133" i="12"/>
  <c r="J132" i="12" s="1"/>
  <c r="J131" i="12" s="1"/>
  <c r="I133" i="12"/>
  <c r="L132" i="12"/>
  <c r="L131" i="12" s="1"/>
  <c r="I132" i="12"/>
  <c r="I131" i="12" s="1"/>
  <c r="L129" i="12"/>
  <c r="K129" i="12"/>
  <c r="K128" i="12" s="1"/>
  <c r="K127" i="12" s="1"/>
  <c r="J129" i="12"/>
  <c r="J128" i="12" s="1"/>
  <c r="J127" i="12" s="1"/>
  <c r="I129" i="12"/>
  <c r="L128" i="12"/>
  <c r="L127" i="12" s="1"/>
  <c r="I128" i="12"/>
  <c r="I127" i="12" s="1"/>
  <c r="L125" i="12"/>
  <c r="K125" i="12"/>
  <c r="K124" i="12" s="1"/>
  <c r="K123" i="12" s="1"/>
  <c r="J125" i="12"/>
  <c r="J124" i="12" s="1"/>
  <c r="J123" i="12" s="1"/>
  <c r="I125" i="12"/>
  <c r="L124" i="12"/>
  <c r="L123" i="12" s="1"/>
  <c r="I124" i="12"/>
  <c r="I123" i="12" s="1"/>
  <c r="L121" i="12"/>
  <c r="K121" i="12"/>
  <c r="K120" i="12" s="1"/>
  <c r="K119" i="12" s="1"/>
  <c r="J121" i="12"/>
  <c r="J120" i="12" s="1"/>
  <c r="J119" i="12" s="1"/>
  <c r="I121" i="12"/>
  <c r="L120" i="12"/>
  <c r="L119" i="12" s="1"/>
  <c r="I120" i="12"/>
  <c r="I119" i="12" s="1"/>
  <c r="L117" i="12"/>
  <c r="K117" i="12"/>
  <c r="K116" i="12" s="1"/>
  <c r="K115" i="12" s="1"/>
  <c r="J117" i="12"/>
  <c r="J116" i="12" s="1"/>
  <c r="J115" i="12" s="1"/>
  <c r="I117" i="12"/>
  <c r="L116" i="12"/>
  <c r="L115" i="12" s="1"/>
  <c r="I116" i="12"/>
  <c r="I115" i="12" s="1"/>
  <c r="L112" i="12"/>
  <c r="K112" i="12"/>
  <c r="K111" i="12" s="1"/>
  <c r="K110" i="12" s="1"/>
  <c r="K109" i="12" s="1"/>
  <c r="J112" i="12"/>
  <c r="J111" i="12" s="1"/>
  <c r="J110" i="12" s="1"/>
  <c r="J109" i="12" s="1"/>
  <c r="I112" i="12"/>
  <c r="L111" i="12"/>
  <c r="L110" i="12" s="1"/>
  <c r="L109" i="12" s="1"/>
  <c r="I111" i="12"/>
  <c r="I110" i="12" s="1"/>
  <c r="I109" i="12" s="1"/>
  <c r="L106" i="12"/>
  <c r="L105" i="12" s="1"/>
  <c r="K106" i="12"/>
  <c r="K105" i="12" s="1"/>
  <c r="J106" i="12"/>
  <c r="I106" i="12"/>
  <c r="I105" i="12" s="1"/>
  <c r="J105" i="12"/>
  <c r="L102" i="12"/>
  <c r="K102" i="12"/>
  <c r="K101" i="12" s="1"/>
  <c r="J102" i="12"/>
  <c r="I102" i="12"/>
  <c r="L101" i="12"/>
  <c r="L100" i="12" s="1"/>
  <c r="J101" i="12"/>
  <c r="I101" i="12"/>
  <c r="J100" i="12"/>
  <c r="L97" i="12"/>
  <c r="K97" i="12"/>
  <c r="K96" i="12" s="1"/>
  <c r="K95" i="12" s="1"/>
  <c r="J97" i="12"/>
  <c r="I97" i="12"/>
  <c r="L96" i="12"/>
  <c r="L95" i="12" s="1"/>
  <c r="J96" i="12"/>
  <c r="I96" i="12"/>
  <c r="I95" i="12" s="1"/>
  <c r="J95" i="12"/>
  <c r="L92" i="12"/>
  <c r="K92" i="12"/>
  <c r="K91" i="12" s="1"/>
  <c r="K90" i="12" s="1"/>
  <c r="J92" i="12"/>
  <c r="I92" i="12"/>
  <c r="L91" i="12"/>
  <c r="L90" i="12" s="1"/>
  <c r="J91" i="12"/>
  <c r="I91" i="12"/>
  <c r="I90" i="12" s="1"/>
  <c r="J90" i="12"/>
  <c r="J89" i="12" s="1"/>
  <c r="L85" i="12"/>
  <c r="L84" i="12" s="1"/>
  <c r="L83" i="12" s="1"/>
  <c r="L82" i="12" s="1"/>
  <c r="K85" i="12"/>
  <c r="K84" i="12" s="1"/>
  <c r="K83" i="12" s="1"/>
  <c r="K82" i="12" s="1"/>
  <c r="J85" i="12"/>
  <c r="I85" i="12"/>
  <c r="I84" i="12" s="1"/>
  <c r="I83" i="12" s="1"/>
  <c r="I82" i="12" s="1"/>
  <c r="J84" i="12"/>
  <c r="J83" i="12" s="1"/>
  <c r="J82" i="12" s="1"/>
  <c r="L80" i="12"/>
  <c r="K80" i="12"/>
  <c r="J80" i="12"/>
  <c r="J79" i="12" s="1"/>
  <c r="J78" i="12" s="1"/>
  <c r="I80" i="12"/>
  <c r="I79" i="12" s="1"/>
  <c r="I78" i="12" s="1"/>
  <c r="L79" i="12"/>
  <c r="K79" i="12"/>
  <c r="K78" i="12" s="1"/>
  <c r="L78" i="12"/>
  <c r="L74" i="12"/>
  <c r="K74" i="12"/>
  <c r="J74" i="12"/>
  <c r="J73" i="12" s="1"/>
  <c r="J62" i="12" s="1"/>
  <c r="J61" i="12" s="1"/>
  <c r="I74" i="12"/>
  <c r="I73" i="12" s="1"/>
  <c r="L73" i="12"/>
  <c r="K73" i="12"/>
  <c r="L69" i="12"/>
  <c r="L68" i="12" s="1"/>
  <c r="K69" i="12"/>
  <c r="K68" i="12" s="1"/>
  <c r="J69" i="12"/>
  <c r="I69" i="12"/>
  <c r="I68" i="12" s="1"/>
  <c r="J68" i="12"/>
  <c r="L64" i="12"/>
  <c r="K64" i="12"/>
  <c r="K63" i="12" s="1"/>
  <c r="K62" i="12" s="1"/>
  <c r="K61" i="12" s="1"/>
  <c r="J64" i="12"/>
  <c r="I64" i="12"/>
  <c r="L63" i="12"/>
  <c r="J63" i="12"/>
  <c r="I63" i="12"/>
  <c r="I62" i="12" s="1"/>
  <c r="I61" i="12" s="1"/>
  <c r="L45" i="12"/>
  <c r="L44" i="12" s="1"/>
  <c r="L43" i="12" s="1"/>
  <c r="L42" i="12" s="1"/>
  <c r="K45" i="12"/>
  <c r="K44" i="12" s="1"/>
  <c r="K43" i="12" s="1"/>
  <c r="K42" i="12" s="1"/>
  <c r="J45" i="12"/>
  <c r="I45" i="12"/>
  <c r="I44" i="12" s="1"/>
  <c r="I43" i="12" s="1"/>
  <c r="I42" i="12" s="1"/>
  <c r="J44" i="12"/>
  <c r="J43" i="12" s="1"/>
  <c r="J42" i="12" s="1"/>
  <c r="L40" i="12"/>
  <c r="K40" i="12"/>
  <c r="J40" i="12"/>
  <c r="J39" i="12" s="1"/>
  <c r="J38" i="12" s="1"/>
  <c r="I40" i="12"/>
  <c r="I39" i="12" s="1"/>
  <c r="I38" i="12" s="1"/>
  <c r="L39" i="12"/>
  <c r="L38" i="12" s="1"/>
  <c r="K39" i="12"/>
  <c r="K38" i="12" s="1"/>
  <c r="L36" i="12"/>
  <c r="K36" i="12"/>
  <c r="J36" i="12"/>
  <c r="I36" i="12"/>
  <c r="L34" i="12"/>
  <c r="K34" i="12"/>
  <c r="K33" i="12" s="1"/>
  <c r="K32" i="12" s="1"/>
  <c r="J34" i="12"/>
  <c r="I34" i="12"/>
  <c r="L33" i="12"/>
  <c r="L32" i="12" s="1"/>
  <c r="J33" i="12"/>
  <c r="I33" i="12"/>
  <c r="I32" i="12" s="1"/>
  <c r="I31" i="12" s="1"/>
  <c r="J32" i="12"/>
  <c r="L361" i="31"/>
  <c r="L360" i="31" s="1"/>
  <c r="K361" i="31"/>
  <c r="K360" i="31" s="1"/>
  <c r="J361" i="31"/>
  <c r="I361" i="31"/>
  <c r="J360" i="31"/>
  <c r="I360" i="31"/>
  <c r="L358" i="31"/>
  <c r="K358" i="31"/>
  <c r="J358" i="31"/>
  <c r="I358" i="31"/>
  <c r="L357" i="31"/>
  <c r="K357" i="31"/>
  <c r="J357" i="31"/>
  <c r="I357" i="31"/>
  <c r="L355" i="31"/>
  <c r="K355" i="31"/>
  <c r="J355" i="31"/>
  <c r="J354" i="31" s="1"/>
  <c r="I355" i="31"/>
  <c r="I354" i="31" s="1"/>
  <c r="L354" i="31"/>
  <c r="K354" i="31"/>
  <c r="L351" i="31"/>
  <c r="L350" i="31" s="1"/>
  <c r="K351" i="31"/>
  <c r="K350" i="31" s="1"/>
  <c r="J351" i="31"/>
  <c r="I351" i="31"/>
  <c r="J350" i="31"/>
  <c r="I350" i="31"/>
  <c r="L347" i="31"/>
  <c r="K347" i="31"/>
  <c r="J347" i="31"/>
  <c r="I347" i="31"/>
  <c r="L346" i="31"/>
  <c r="K346" i="31"/>
  <c r="J346" i="31"/>
  <c r="I346" i="31"/>
  <c r="L343" i="31"/>
  <c r="K343" i="31"/>
  <c r="J343" i="31"/>
  <c r="J342" i="31" s="1"/>
  <c r="I343" i="31"/>
  <c r="I342" i="31" s="1"/>
  <c r="L342" i="31"/>
  <c r="K342" i="31"/>
  <c r="L339" i="31"/>
  <c r="K339" i="31"/>
  <c r="J339" i="31"/>
  <c r="I339" i="31"/>
  <c r="L336" i="31"/>
  <c r="K336" i="31"/>
  <c r="J336" i="31"/>
  <c r="I336" i="31"/>
  <c r="P334" i="31"/>
  <c r="O334" i="31"/>
  <c r="N334" i="31"/>
  <c r="M334" i="31"/>
  <c r="L334" i="31"/>
  <c r="L333" i="31" s="1"/>
  <c r="K334" i="31"/>
  <c r="K333" i="31" s="1"/>
  <c r="K332" i="31" s="1"/>
  <c r="J334" i="31"/>
  <c r="I334" i="31"/>
  <c r="J333" i="31"/>
  <c r="J332" i="31" s="1"/>
  <c r="I333" i="31"/>
  <c r="L329" i="31"/>
  <c r="L328" i="31" s="1"/>
  <c r="K329" i="31"/>
  <c r="K328" i="31" s="1"/>
  <c r="J329" i="31"/>
  <c r="I329" i="31"/>
  <c r="J328" i="31"/>
  <c r="I328" i="31"/>
  <c r="L326" i="31"/>
  <c r="K326" i="31"/>
  <c r="J326" i="31"/>
  <c r="I326" i="31"/>
  <c r="L325" i="31"/>
  <c r="K325" i="31"/>
  <c r="J325" i="31"/>
  <c r="I325" i="31"/>
  <c r="L323" i="31"/>
  <c r="K323" i="31"/>
  <c r="J323" i="31"/>
  <c r="J322" i="31" s="1"/>
  <c r="I323" i="31"/>
  <c r="I322" i="31" s="1"/>
  <c r="L322" i="31"/>
  <c r="K322" i="31"/>
  <c r="L319" i="31"/>
  <c r="L318" i="31" s="1"/>
  <c r="K319" i="31"/>
  <c r="K318" i="31" s="1"/>
  <c r="J319" i="31"/>
  <c r="I319" i="31"/>
  <c r="J318" i="31"/>
  <c r="I318" i="31"/>
  <c r="L315" i="31"/>
  <c r="K315" i="31"/>
  <c r="J315" i="31"/>
  <c r="I315" i="31"/>
  <c r="L314" i="31"/>
  <c r="K314" i="31"/>
  <c r="J314" i="31"/>
  <c r="I314" i="31"/>
  <c r="L311" i="31"/>
  <c r="K311" i="31"/>
  <c r="J311" i="31"/>
  <c r="J310" i="31" s="1"/>
  <c r="I311" i="31"/>
  <c r="I310" i="31" s="1"/>
  <c r="L310" i="31"/>
  <c r="K310" i="31"/>
  <c r="L307" i="31"/>
  <c r="K307" i="31"/>
  <c r="J307" i="31"/>
  <c r="I307" i="31"/>
  <c r="L304" i="31"/>
  <c r="K304" i="31"/>
  <c r="J304" i="31"/>
  <c r="J301" i="31" s="1"/>
  <c r="J300" i="31" s="1"/>
  <c r="J299" i="31" s="1"/>
  <c r="I304" i="31"/>
  <c r="I301" i="31" s="1"/>
  <c r="L302" i="31"/>
  <c r="K302" i="31"/>
  <c r="J302" i="31"/>
  <c r="I302" i="31"/>
  <c r="L301" i="31"/>
  <c r="L300" i="31" s="1"/>
  <c r="K301" i="31"/>
  <c r="L296" i="31"/>
  <c r="L295" i="31" s="1"/>
  <c r="K296" i="31"/>
  <c r="K295" i="31" s="1"/>
  <c r="J296" i="31"/>
  <c r="I296" i="31"/>
  <c r="J295" i="31"/>
  <c r="I295" i="31"/>
  <c r="L293" i="31"/>
  <c r="K293" i="31"/>
  <c r="J293" i="31"/>
  <c r="I293" i="31"/>
  <c r="L292" i="31"/>
  <c r="K292" i="31"/>
  <c r="J292" i="31"/>
  <c r="I292" i="31"/>
  <c r="L290" i="31"/>
  <c r="K290" i="31"/>
  <c r="J290" i="31"/>
  <c r="J289" i="31" s="1"/>
  <c r="I290" i="31"/>
  <c r="I289" i="31" s="1"/>
  <c r="L289" i="31"/>
  <c r="K289" i="31"/>
  <c r="L286" i="31"/>
  <c r="L285" i="31" s="1"/>
  <c r="K286" i="31"/>
  <c r="K285" i="31" s="1"/>
  <c r="J286" i="31"/>
  <c r="I286" i="31"/>
  <c r="J285" i="31"/>
  <c r="I285" i="31"/>
  <c r="L282" i="31"/>
  <c r="K282" i="31"/>
  <c r="J282" i="31"/>
  <c r="I282" i="31"/>
  <c r="L281" i="31"/>
  <c r="K281" i="31"/>
  <c r="J281" i="31"/>
  <c r="I281" i="31"/>
  <c r="L278" i="31"/>
  <c r="K278" i="31"/>
  <c r="J278" i="31"/>
  <c r="J277" i="31" s="1"/>
  <c r="I278" i="31"/>
  <c r="I277" i="31" s="1"/>
  <c r="I267" i="31" s="1"/>
  <c r="L277" i="31"/>
  <c r="K277" i="31"/>
  <c r="L274" i="31"/>
  <c r="K274" i="31"/>
  <c r="J274" i="31"/>
  <c r="I274" i="31"/>
  <c r="L271" i="31"/>
  <c r="K271" i="31"/>
  <c r="J271" i="31"/>
  <c r="I271" i="31"/>
  <c r="L269" i="31"/>
  <c r="K269" i="31"/>
  <c r="J269" i="31"/>
  <c r="I269" i="31"/>
  <c r="L268" i="31"/>
  <c r="L267" i="31" s="1"/>
  <c r="K268" i="31"/>
  <c r="J268" i="31"/>
  <c r="I268" i="31"/>
  <c r="L264" i="31"/>
  <c r="K264" i="31"/>
  <c r="J264" i="31"/>
  <c r="I264" i="31"/>
  <c r="L263" i="31"/>
  <c r="K263" i="31"/>
  <c r="J263" i="31"/>
  <c r="I263" i="31"/>
  <c r="L261" i="31"/>
  <c r="K261" i="31"/>
  <c r="J261" i="31"/>
  <c r="J260" i="31" s="1"/>
  <c r="I261" i="31"/>
  <c r="I260" i="31" s="1"/>
  <c r="L260" i="31"/>
  <c r="K260" i="31"/>
  <c r="L258" i="31"/>
  <c r="L257" i="31" s="1"/>
  <c r="K258" i="31"/>
  <c r="K257" i="31" s="1"/>
  <c r="J258" i="31"/>
  <c r="I258" i="31"/>
  <c r="J257" i="31"/>
  <c r="I257" i="31"/>
  <c r="L254" i="31"/>
  <c r="K254" i="31"/>
  <c r="J254" i="31"/>
  <c r="I254" i="31"/>
  <c r="L253" i="31"/>
  <c r="K253" i="31"/>
  <c r="J253" i="31"/>
  <c r="I253" i="31"/>
  <c r="L250" i="31"/>
  <c r="K250" i="31"/>
  <c r="J250" i="31"/>
  <c r="J249" i="31" s="1"/>
  <c r="I250" i="31"/>
  <c r="I249" i="31" s="1"/>
  <c r="L249" i="31"/>
  <c r="K249" i="31"/>
  <c r="L246" i="31"/>
  <c r="L245" i="31" s="1"/>
  <c r="K246" i="31"/>
  <c r="K245" i="31" s="1"/>
  <c r="K235" i="31" s="1"/>
  <c r="J246" i="31"/>
  <c r="I246" i="31"/>
  <c r="J245" i="31"/>
  <c r="I245" i="31"/>
  <c r="L242" i="31"/>
  <c r="K242" i="31"/>
  <c r="J242" i="31"/>
  <c r="I242" i="31"/>
  <c r="L239" i="31"/>
  <c r="K239" i="31"/>
  <c r="J239" i="31"/>
  <c r="I239" i="31"/>
  <c r="L237" i="31"/>
  <c r="K237" i="31"/>
  <c r="J237" i="31"/>
  <c r="J236" i="31" s="1"/>
  <c r="J235" i="31" s="1"/>
  <c r="I237" i="31"/>
  <c r="I236" i="31" s="1"/>
  <c r="L236" i="31"/>
  <c r="K236" i="31"/>
  <c r="L230" i="31"/>
  <c r="K230" i="31"/>
  <c r="J230" i="31"/>
  <c r="I230" i="31"/>
  <c r="L229" i="31"/>
  <c r="L228" i="31" s="1"/>
  <c r="K229" i="31"/>
  <c r="K228" i="31" s="1"/>
  <c r="J229" i="31"/>
  <c r="I229" i="31"/>
  <c r="J228" i="31"/>
  <c r="I228" i="31"/>
  <c r="L226" i="31"/>
  <c r="K226" i="31"/>
  <c r="J226" i="31"/>
  <c r="I226" i="31"/>
  <c r="L225" i="31"/>
  <c r="L224" i="31" s="1"/>
  <c r="K225" i="31"/>
  <c r="K224" i="31" s="1"/>
  <c r="J225" i="31"/>
  <c r="I225" i="31"/>
  <c r="J224" i="31"/>
  <c r="I224" i="31"/>
  <c r="P217" i="31"/>
  <c r="O217" i="31"/>
  <c r="N217" i="31"/>
  <c r="M217" i="31"/>
  <c r="L217" i="31"/>
  <c r="L216" i="31" s="1"/>
  <c r="K217" i="31"/>
  <c r="K216" i="31" s="1"/>
  <c r="J217" i="31"/>
  <c r="I217" i="31"/>
  <c r="J216" i="31"/>
  <c r="I216" i="31"/>
  <c r="L214" i="31"/>
  <c r="K214" i="31"/>
  <c r="J214" i="31"/>
  <c r="I214" i="31"/>
  <c r="L213" i="31"/>
  <c r="K213" i="31"/>
  <c r="K212" i="31" s="1"/>
  <c r="J213" i="31"/>
  <c r="I213" i="31"/>
  <c r="J212" i="31"/>
  <c r="I212" i="31"/>
  <c r="L207" i="31"/>
  <c r="K207" i="31"/>
  <c r="J207" i="31"/>
  <c r="I207" i="31"/>
  <c r="L206" i="31"/>
  <c r="L205" i="31" s="1"/>
  <c r="K206" i="31"/>
  <c r="K205" i="31" s="1"/>
  <c r="J206" i="31"/>
  <c r="I206" i="31"/>
  <c r="J205" i="31"/>
  <c r="I205" i="31"/>
  <c r="L203" i="31"/>
  <c r="K203" i="31"/>
  <c r="J203" i="31"/>
  <c r="I203" i="31"/>
  <c r="L202" i="31"/>
  <c r="K202" i="31"/>
  <c r="J202" i="31"/>
  <c r="I202" i="31"/>
  <c r="L198" i="31"/>
  <c r="K198" i="31"/>
  <c r="J198" i="31"/>
  <c r="J197" i="31" s="1"/>
  <c r="I198" i="31"/>
  <c r="I197" i="31" s="1"/>
  <c r="L197" i="31"/>
  <c r="K197" i="31"/>
  <c r="L192" i="31"/>
  <c r="L191" i="31" s="1"/>
  <c r="L182" i="31" s="1"/>
  <c r="K192" i="31"/>
  <c r="K191" i="31" s="1"/>
  <c r="K182" i="31" s="1"/>
  <c r="K181" i="31" s="1"/>
  <c r="J192" i="31"/>
  <c r="I192" i="31"/>
  <c r="J191" i="31"/>
  <c r="I191" i="31"/>
  <c r="L187" i="31"/>
  <c r="K187" i="31"/>
  <c r="J187" i="31"/>
  <c r="I187" i="31"/>
  <c r="L186" i="31"/>
  <c r="K186" i="31"/>
  <c r="J186" i="31"/>
  <c r="I186" i="31"/>
  <c r="L184" i="31"/>
  <c r="K184" i="31"/>
  <c r="J184" i="31"/>
  <c r="J183" i="31" s="1"/>
  <c r="J182" i="31" s="1"/>
  <c r="J181" i="31" s="1"/>
  <c r="I184" i="31"/>
  <c r="I183" i="31" s="1"/>
  <c r="I182" i="31" s="1"/>
  <c r="I181" i="31" s="1"/>
  <c r="L183" i="31"/>
  <c r="K183" i="31"/>
  <c r="L176" i="31"/>
  <c r="L175" i="31" s="1"/>
  <c r="K176" i="31"/>
  <c r="K175" i="31" s="1"/>
  <c r="J176" i="31"/>
  <c r="I176" i="31"/>
  <c r="J175" i="31"/>
  <c r="I175" i="31"/>
  <c r="L171" i="31"/>
  <c r="K171" i="31"/>
  <c r="J171" i="31"/>
  <c r="I171" i="31"/>
  <c r="L170" i="31"/>
  <c r="K170" i="31"/>
  <c r="K169" i="31" s="1"/>
  <c r="J170" i="31"/>
  <c r="I170" i="31"/>
  <c r="J169" i="31"/>
  <c r="I169" i="31"/>
  <c r="L167" i="31"/>
  <c r="K167" i="31"/>
  <c r="J167" i="31"/>
  <c r="I167" i="31"/>
  <c r="L166" i="31"/>
  <c r="L165" i="31" s="1"/>
  <c r="K166" i="31"/>
  <c r="K165" i="31" s="1"/>
  <c r="J166" i="31"/>
  <c r="I166" i="31"/>
  <c r="J165" i="31"/>
  <c r="J164" i="31" s="1"/>
  <c r="I165" i="31"/>
  <c r="I164" i="31" s="1"/>
  <c r="L162" i="31"/>
  <c r="L161" i="31" s="1"/>
  <c r="K162" i="31"/>
  <c r="K161" i="31" s="1"/>
  <c r="J162" i="31"/>
  <c r="I162" i="31"/>
  <c r="J161" i="31"/>
  <c r="I161" i="31"/>
  <c r="L157" i="31"/>
  <c r="K157" i="31"/>
  <c r="J157" i="31"/>
  <c r="I157" i="31"/>
  <c r="L156" i="31"/>
  <c r="K156" i="31"/>
  <c r="J156" i="31"/>
  <c r="I156" i="31"/>
  <c r="J155" i="31"/>
  <c r="J154" i="31" s="1"/>
  <c r="I155" i="31"/>
  <c r="I154" i="31" s="1"/>
  <c r="L151" i="31"/>
  <c r="L150" i="31" s="1"/>
  <c r="L149" i="31" s="1"/>
  <c r="K151" i="31"/>
  <c r="K150" i="31" s="1"/>
  <c r="K149" i="31" s="1"/>
  <c r="J151" i="31"/>
  <c r="I151" i="31"/>
  <c r="J150" i="31"/>
  <c r="J149" i="31" s="1"/>
  <c r="I150" i="31"/>
  <c r="I149" i="31" s="1"/>
  <c r="L147" i="31"/>
  <c r="L146" i="31" s="1"/>
  <c r="K147" i="31"/>
  <c r="K146" i="31" s="1"/>
  <c r="J147" i="31"/>
  <c r="I147" i="31"/>
  <c r="J146" i="31"/>
  <c r="I146" i="31"/>
  <c r="L143" i="31"/>
  <c r="K143" i="31"/>
  <c r="J143" i="31"/>
  <c r="I143" i="31"/>
  <c r="L142" i="31"/>
  <c r="L141" i="31" s="1"/>
  <c r="K142" i="31"/>
  <c r="K141" i="31" s="1"/>
  <c r="J142" i="31"/>
  <c r="I142" i="31"/>
  <c r="J141" i="31"/>
  <c r="I141" i="31"/>
  <c r="L138" i="31"/>
  <c r="K138" i="31"/>
  <c r="J138" i="31"/>
  <c r="I138" i="31"/>
  <c r="L137" i="31"/>
  <c r="L136" i="31" s="1"/>
  <c r="L135" i="31" s="1"/>
  <c r="K137" i="31"/>
  <c r="K136" i="31" s="1"/>
  <c r="J137" i="31"/>
  <c r="I137" i="31"/>
  <c r="J136" i="31"/>
  <c r="J135" i="31" s="1"/>
  <c r="I136" i="31"/>
  <c r="L133" i="31"/>
  <c r="L132" i="31" s="1"/>
  <c r="L131" i="31" s="1"/>
  <c r="K133" i="31"/>
  <c r="K132" i="31" s="1"/>
  <c r="K131" i="31" s="1"/>
  <c r="J133" i="31"/>
  <c r="I133" i="31"/>
  <c r="J132" i="31"/>
  <c r="J131" i="31" s="1"/>
  <c r="I132" i="31"/>
  <c r="I131" i="31" s="1"/>
  <c r="L129" i="31"/>
  <c r="L128" i="31" s="1"/>
  <c r="L127" i="31" s="1"/>
  <c r="K129" i="31"/>
  <c r="K128" i="31" s="1"/>
  <c r="K127" i="31" s="1"/>
  <c r="J129" i="31"/>
  <c r="I129" i="31"/>
  <c r="J128" i="31"/>
  <c r="J127" i="31" s="1"/>
  <c r="I128" i="31"/>
  <c r="I127" i="31" s="1"/>
  <c r="L125" i="31"/>
  <c r="L124" i="31" s="1"/>
  <c r="L123" i="31" s="1"/>
  <c r="K125" i="31"/>
  <c r="K124" i="31" s="1"/>
  <c r="K123" i="31" s="1"/>
  <c r="J125" i="31"/>
  <c r="I125" i="31"/>
  <c r="J124" i="31"/>
  <c r="J123" i="31" s="1"/>
  <c r="I124" i="31"/>
  <c r="I123" i="31" s="1"/>
  <c r="L121" i="31"/>
  <c r="L120" i="31" s="1"/>
  <c r="L119" i="31" s="1"/>
  <c r="K121" i="31"/>
  <c r="K120" i="31" s="1"/>
  <c r="K119" i="31" s="1"/>
  <c r="J121" i="31"/>
  <c r="I121" i="31"/>
  <c r="J120" i="31"/>
  <c r="J119" i="31" s="1"/>
  <c r="I120" i="31"/>
  <c r="I119" i="31" s="1"/>
  <c r="L117" i="31"/>
  <c r="L116" i="31" s="1"/>
  <c r="L115" i="31" s="1"/>
  <c r="K117" i="31"/>
  <c r="K116" i="31" s="1"/>
  <c r="K115" i="31" s="1"/>
  <c r="J117" i="31"/>
  <c r="I117" i="31"/>
  <c r="J116" i="31"/>
  <c r="J115" i="31" s="1"/>
  <c r="I116" i="31"/>
  <c r="I115" i="31" s="1"/>
  <c r="L112" i="31"/>
  <c r="L111" i="31" s="1"/>
  <c r="L110" i="31" s="1"/>
  <c r="L109" i="31" s="1"/>
  <c r="K112" i="31"/>
  <c r="K111" i="31" s="1"/>
  <c r="K110" i="31" s="1"/>
  <c r="K109" i="31" s="1"/>
  <c r="J112" i="31"/>
  <c r="I112" i="31"/>
  <c r="J111" i="31"/>
  <c r="J110" i="31" s="1"/>
  <c r="J109" i="31" s="1"/>
  <c r="I111" i="31"/>
  <c r="I110" i="31" s="1"/>
  <c r="I109" i="31" s="1"/>
  <c r="L106" i="31"/>
  <c r="K106" i="31"/>
  <c r="J106" i="31"/>
  <c r="J105" i="31" s="1"/>
  <c r="I106" i="31"/>
  <c r="I105" i="31" s="1"/>
  <c r="L105" i="31"/>
  <c r="K105" i="31"/>
  <c r="L102" i="31"/>
  <c r="L101" i="31" s="1"/>
  <c r="L100" i="31" s="1"/>
  <c r="K102" i="31"/>
  <c r="K101" i="31" s="1"/>
  <c r="K100" i="31" s="1"/>
  <c r="J102" i="31"/>
  <c r="I102" i="31"/>
  <c r="J101" i="31"/>
  <c r="J100" i="31" s="1"/>
  <c r="I101" i="31"/>
  <c r="L97" i="31"/>
  <c r="L96" i="31" s="1"/>
  <c r="L95" i="31" s="1"/>
  <c r="K97" i="31"/>
  <c r="K96" i="31" s="1"/>
  <c r="K95" i="31" s="1"/>
  <c r="J97" i="31"/>
  <c r="I97" i="31"/>
  <c r="J96" i="31"/>
  <c r="J95" i="31" s="1"/>
  <c r="I96" i="31"/>
  <c r="I95" i="31" s="1"/>
  <c r="L92" i="31"/>
  <c r="L91" i="31" s="1"/>
  <c r="L90" i="31" s="1"/>
  <c r="L89" i="31" s="1"/>
  <c r="K92" i="31"/>
  <c r="K91" i="31" s="1"/>
  <c r="K90" i="31" s="1"/>
  <c r="K89" i="31" s="1"/>
  <c r="J92" i="31"/>
  <c r="I92" i="31"/>
  <c r="J91" i="31"/>
  <c r="J90" i="31" s="1"/>
  <c r="J89" i="31" s="1"/>
  <c r="I91" i="31"/>
  <c r="I90" i="31" s="1"/>
  <c r="L85" i="31"/>
  <c r="K85" i="31"/>
  <c r="J85" i="31"/>
  <c r="J84" i="31" s="1"/>
  <c r="J83" i="31" s="1"/>
  <c r="J82" i="31" s="1"/>
  <c r="I85" i="31"/>
  <c r="I84" i="31" s="1"/>
  <c r="I83" i="31" s="1"/>
  <c r="I82" i="31" s="1"/>
  <c r="L84" i="31"/>
  <c r="K84" i="31"/>
  <c r="L83" i="31"/>
  <c r="L82" i="31" s="1"/>
  <c r="K83" i="31"/>
  <c r="K82" i="31" s="1"/>
  <c r="L80" i="31"/>
  <c r="K80" i="31"/>
  <c r="J80" i="31"/>
  <c r="I80" i="31"/>
  <c r="L79" i="31"/>
  <c r="L78" i="31" s="1"/>
  <c r="K79" i="31"/>
  <c r="K78" i="31" s="1"/>
  <c r="J79" i="31"/>
  <c r="I79" i="31"/>
  <c r="J78" i="31"/>
  <c r="I78" i="31"/>
  <c r="L74" i="31"/>
  <c r="K74" i="31"/>
  <c r="J74" i="31"/>
  <c r="I74" i="31"/>
  <c r="L73" i="31"/>
  <c r="K73" i="31"/>
  <c r="J73" i="31"/>
  <c r="I73" i="31"/>
  <c r="L69" i="31"/>
  <c r="K69" i="31"/>
  <c r="J69" i="31"/>
  <c r="J68" i="31" s="1"/>
  <c r="I69" i="31"/>
  <c r="I68" i="31" s="1"/>
  <c r="L68" i="31"/>
  <c r="K68" i="31"/>
  <c r="L64" i="31"/>
  <c r="L63" i="31" s="1"/>
  <c r="L62" i="31" s="1"/>
  <c r="L61" i="31" s="1"/>
  <c r="K64" i="31"/>
  <c r="K63" i="31" s="1"/>
  <c r="K62" i="31" s="1"/>
  <c r="K61" i="31" s="1"/>
  <c r="J64" i="31"/>
  <c r="I64" i="31"/>
  <c r="J63" i="31"/>
  <c r="J62" i="31" s="1"/>
  <c r="J61" i="31" s="1"/>
  <c r="I63" i="31"/>
  <c r="I62" i="31" s="1"/>
  <c r="I61" i="31" s="1"/>
  <c r="L45" i="31"/>
  <c r="K45" i="31"/>
  <c r="J45" i="31"/>
  <c r="J44" i="31" s="1"/>
  <c r="J43" i="31" s="1"/>
  <c r="J42" i="31" s="1"/>
  <c r="I45" i="31"/>
  <c r="I44" i="31" s="1"/>
  <c r="I43" i="31" s="1"/>
  <c r="I42" i="31" s="1"/>
  <c r="L44" i="31"/>
  <c r="K44" i="31"/>
  <c r="L43" i="31"/>
  <c r="L42" i="31" s="1"/>
  <c r="K43" i="31"/>
  <c r="K42" i="31" s="1"/>
  <c r="L40" i="31"/>
  <c r="K40" i="31"/>
  <c r="J40" i="31"/>
  <c r="I40" i="31"/>
  <c r="L39" i="31"/>
  <c r="L38" i="31" s="1"/>
  <c r="K39" i="31"/>
  <c r="K38" i="31" s="1"/>
  <c r="J39" i="31"/>
  <c r="I39" i="31"/>
  <c r="J38" i="31"/>
  <c r="I38" i="31"/>
  <c r="L36" i="31"/>
  <c r="K36" i="31"/>
  <c r="J36" i="31"/>
  <c r="I36" i="31"/>
  <c r="L34" i="31"/>
  <c r="L33" i="31" s="1"/>
  <c r="L32" i="31" s="1"/>
  <c r="L31" i="31" s="1"/>
  <c r="K34" i="31"/>
  <c r="K33" i="31" s="1"/>
  <c r="K32" i="31" s="1"/>
  <c r="J34" i="31"/>
  <c r="I34" i="31"/>
  <c r="J33" i="31"/>
  <c r="J32" i="31" s="1"/>
  <c r="J31" i="31" s="1"/>
  <c r="I33" i="31"/>
  <c r="I32" i="31" s="1"/>
  <c r="I31" i="31" s="1"/>
  <c r="L361" i="30"/>
  <c r="L360" i="30" s="1"/>
  <c r="K361" i="30"/>
  <c r="K360" i="30" s="1"/>
  <c r="J361" i="30"/>
  <c r="I361" i="30"/>
  <c r="J360" i="30"/>
  <c r="I360" i="30"/>
  <c r="L358" i="30"/>
  <c r="K358" i="30"/>
  <c r="J358" i="30"/>
  <c r="I358" i="30"/>
  <c r="L357" i="30"/>
  <c r="K357" i="30"/>
  <c r="J357" i="30"/>
  <c r="I357" i="30"/>
  <c r="L355" i="30"/>
  <c r="K355" i="30"/>
  <c r="J355" i="30"/>
  <c r="J354" i="30" s="1"/>
  <c r="I355" i="30"/>
  <c r="I354" i="30" s="1"/>
  <c r="L354" i="30"/>
  <c r="K354" i="30"/>
  <c r="L351" i="30"/>
  <c r="L350" i="30" s="1"/>
  <c r="K351" i="30"/>
  <c r="K350" i="30" s="1"/>
  <c r="J351" i="30"/>
  <c r="I351" i="30"/>
  <c r="J350" i="30"/>
  <c r="I350" i="30"/>
  <c r="L347" i="30"/>
  <c r="K347" i="30"/>
  <c r="J347" i="30"/>
  <c r="I347" i="30"/>
  <c r="L346" i="30"/>
  <c r="K346" i="30"/>
  <c r="J346" i="30"/>
  <c r="I346" i="30"/>
  <c r="L343" i="30"/>
  <c r="K343" i="30"/>
  <c r="J343" i="30"/>
  <c r="J342" i="30" s="1"/>
  <c r="I343" i="30"/>
  <c r="I342" i="30" s="1"/>
  <c r="L342" i="30"/>
  <c r="K342" i="30"/>
  <c r="L339" i="30"/>
  <c r="K339" i="30"/>
  <c r="J339" i="30"/>
  <c r="I339" i="30"/>
  <c r="L336" i="30"/>
  <c r="K336" i="30"/>
  <c r="J336" i="30"/>
  <c r="I336" i="30"/>
  <c r="P334" i="30"/>
  <c r="O334" i="30"/>
  <c r="N334" i="30"/>
  <c r="M334" i="30"/>
  <c r="L334" i="30"/>
  <c r="L333" i="30" s="1"/>
  <c r="K334" i="30"/>
  <c r="K333" i="30" s="1"/>
  <c r="K332" i="30" s="1"/>
  <c r="J334" i="30"/>
  <c r="I334" i="30"/>
  <c r="J333" i="30"/>
  <c r="J332" i="30" s="1"/>
  <c r="I333" i="30"/>
  <c r="L329" i="30"/>
  <c r="L328" i="30" s="1"/>
  <c r="K329" i="30"/>
  <c r="K328" i="30" s="1"/>
  <c r="J329" i="30"/>
  <c r="I329" i="30"/>
  <c r="J328" i="30"/>
  <c r="I328" i="30"/>
  <c r="L326" i="30"/>
  <c r="K326" i="30"/>
  <c r="J326" i="30"/>
  <c r="I326" i="30"/>
  <c r="L325" i="30"/>
  <c r="K325" i="30"/>
  <c r="J325" i="30"/>
  <c r="I325" i="30"/>
  <c r="L323" i="30"/>
  <c r="K323" i="30"/>
  <c r="J323" i="30"/>
  <c r="J322" i="30" s="1"/>
  <c r="I323" i="30"/>
  <c r="I322" i="30" s="1"/>
  <c r="L322" i="30"/>
  <c r="K322" i="30"/>
  <c r="L319" i="30"/>
  <c r="L318" i="30" s="1"/>
  <c r="K319" i="30"/>
  <c r="K318" i="30" s="1"/>
  <c r="J319" i="30"/>
  <c r="I319" i="30"/>
  <c r="J318" i="30"/>
  <c r="I318" i="30"/>
  <c r="L315" i="30"/>
  <c r="K315" i="30"/>
  <c r="J315" i="30"/>
  <c r="I315" i="30"/>
  <c r="L314" i="30"/>
  <c r="K314" i="30"/>
  <c r="J314" i="30"/>
  <c r="I314" i="30"/>
  <c r="L311" i="30"/>
  <c r="K311" i="30"/>
  <c r="J311" i="30"/>
  <c r="J310" i="30" s="1"/>
  <c r="I311" i="30"/>
  <c r="I310" i="30" s="1"/>
  <c r="L310" i="30"/>
  <c r="K310" i="30"/>
  <c r="L307" i="30"/>
  <c r="K307" i="30"/>
  <c r="J307" i="30"/>
  <c r="I307" i="30"/>
  <c r="L304" i="30"/>
  <c r="K304" i="30"/>
  <c r="J304" i="30"/>
  <c r="J301" i="30" s="1"/>
  <c r="J300" i="30" s="1"/>
  <c r="J299" i="30" s="1"/>
  <c r="I304" i="30"/>
  <c r="I301" i="30" s="1"/>
  <c r="L302" i="30"/>
  <c r="K302" i="30"/>
  <c r="J302" i="30"/>
  <c r="I302" i="30"/>
  <c r="L301" i="30"/>
  <c r="L300" i="30" s="1"/>
  <c r="K301" i="30"/>
  <c r="L296" i="30"/>
  <c r="L295" i="30" s="1"/>
  <c r="K296" i="30"/>
  <c r="K295" i="30" s="1"/>
  <c r="J296" i="30"/>
  <c r="I296" i="30"/>
  <c r="J295" i="30"/>
  <c r="I295" i="30"/>
  <c r="L293" i="30"/>
  <c r="K293" i="30"/>
  <c r="J293" i="30"/>
  <c r="I293" i="30"/>
  <c r="L292" i="30"/>
  <c r="K292" i="30"/>
  <c r="J292" i="30"/>
  <c r="I292" i="30"/>
  <c r="L290" i="30"/>
  <c r="K290" i="30"/>
  <c r="J290" i="30"/>
  <c r="J289" i="30" s="1"/>
  <c r="I290" i="30"/>
  <c r="I289" i="30" s="1"/>
  <c r="L289" i="30"/>
  <c r="K289" i="30"/>
  <c r="L286" i="30"/>
  <c r="L285" i="30" s="1"/>
  <c r="K286" i="30"/>
  <c r="K285" i="30" s="1"/>
  <c r="J286" i="30"/>
  <c r="I286" i="30"/>
  <c r="J285" i="30"/>
  <c r="I285" i="30"/>
  <c r="L282" i="30"/>
  <c r="K282" i="30"/>
  <c r="J282" i="30"/>
  <c r="I282" i="30"/>
  <c r="L281" i="30"/>
  <c r="K281" i="30"/>
  <c r="J281" i="30"/>
  <c r="I281" i="30"/>
  <c r="L278" i="30"/>
  <c r="K278" i="30"/>
  <c r="J278" i="30"/>
  <c r="J277" i="30" s="1"/>
  <c r="I278" i="30"/>
  <c r="I277" i="30" s="1"/>
  <c r="I267" i="30" s="1"/>
  <c r="L277" i="30"/>
  <c r="K277" i="30"/>
  <c r="L274" i="30"/>
  <c r="K274" i="30"/>
  <c r="J274" i="30"/>
  <c r="I274" i="30"/>
  <c r="L271" i="30"/>
  <c r="K271" i="30"/>
  <c r="J271" i="30"/>
  <c r="I271" i="30"/>
  <c r="L269" i="30"/>
  <c r="K269" i="30"/>
  <c r="J269" i="30"/>
  <c r="I269" i="30"/>
  <c r="L268" i="30"/>
  <c r="L267" i="30" s="1"/>
  <c r="K268" i="30"/>
  <c r="J268" i="30"/>
  <c r="I268" i="30"/>
  <c r="L264" i="30"/>
  <c r="K264" i="30"/>
  <c r="J264" i="30"/>
  <c r="I264" i="30"/>
  <c r="L263" i="30"/>
  <c r="K263" i="30"/>
  <c r="J263" i="30"/>
  <c r="I263" i="30"/>
  <c r="L261" i="30"/>
  <c r="K261" i="30"/>
  <c r="J261" i="30"/>
  <c r="J260" i="30" s="1"/>
  <c r="I261" i="30"/>
  <c r="I260" i="30" s="1"/>
  <c r="L260" i="30"/>
  <c r="K260" i="30"/>
  <c r="L258" i="30"/>
  <c r="L257" i="30" s="1"/>
  <c r="K258" i="30"/>
  <c r="K257" i="30" s="1"/>
  <c r="J258" i="30"/>
  <c r="I258" i="30"/>
  <c r="J257" i="30"/>
  <c r="I257" i="30"/>
  <c r="L254" i="30"/>
  <c r="K254" i="30"/>
  <c r="J254" i="30"/>
  <c r="I254" i="30"/>
  <c r="L253" i="30"/>
  <c r="K253" i="30"/>
  <c r="J253" i="30"/>
  <c r="I253" i="30"/>
  <c r="L250" i="30"/>
  <c r="K250" i="30"/>
  <c r="J250" i="30"/>
  <c r="J249" i="30" s="1"/>
  <c r="I250" i="30"/>
  <c r="I249" i="30" s="1"/>
  <c r="L249" i="30"/>
  <c r="K249" i="30"/>
  <c r="L246" i="30"/>
  <c r="L245" i="30" s="1"/>
  <c r="K246" i="30"/>
  <c r="K245" i="30" s="1"/>
  <c r="K235" i="30" s="1"/>
  <c r="J246" i="30"/>
  <c r="I246" i="30"/>
  <c r="J245" i="30"/>
  <c r="I245" i="30"/>
  <c r="L242" i="30"/>
  <c r="K242" i="30"/>
  <c r="J242" i="30"/>
  <c r="I242" i="30"/>
  <c r="L239" i="30"/>
  <c r="K239" i="30"/>
  <c r="J239" i="30"/>
  <c r="I239" i="30"/>
  <c r="L237" i="30"/>
  <c r="K237" i="30"/>
  <c r="J237" i="30"/>
  <c r="J236" i="30" s="1"/>
  <c r="J235" i="30" s="1"/>
  <c r="I237" i="30"/>
  <c r="I236" i="30" s="1"/>
  <c r="L236" i="30"/>
  <c r="K236" i="30"/>
  <c r="L230" i="30"/>
  <c r="K230" i="30"/>
  <c r="J230" i="30"/>
  <c r="I230" i="30"/>
  <c r="I229" i="30" s="1"/>
  <c r="I228" i="30" s="1"/>
  <c r="L229" i="30"/>
  <c r="L228" i="30" s="1"/>
  <c r="K229" i="30"/>
  <c r="K228" i="30" s="1"/>
  <c r="J229" i="30"/>
  <c r="J228" i="30"/>
  <c r="L226" i="30"/>
  <c r="K226" i="30"/>
  <c r="J226" i="30"/>
  <c r="I226" i="30"/>
  <c r="I225" i="30" s="1"/>
  <c r="I224" i="30" s="1"/>
  <c r="L225" i="30"/>
  <c r="L224" i="30" s="1"/>
  <c r="K225" i="30"/>
  <c r="K224" i="30" s="1"/>
  <c r="J225" i="30"/>
  <c r="J224" i="30"/>
  <c r="P217" i="30"/>
  <c r="O217" i="30"/>
  <c r="N217" i="30"/>
  <c r="M217" i="30"/>
  <c r="L217" i="30"/>
  <c r="L216" i="30" s="1"/>
  <c r="K217" i="30"/>
  <c r="K216" i="30" s="1"/>
  <c r="J217" i="30"/>
  <c r="I217" i="30"/>
  <c r="J216" i="30"/>
  <c r="I216" i="30"/>
  <c r="L214" i="30"/>
  <c r="K214" i="30"/>
  <c r="J214" i="30"/>
  <c r="I214" i="30"/>
  <c r="L213" i="30"/>
  <c r="K213" i="30"/>
  <c r="K212" i="30" s="1"/>
  <c r="J213" i="30"/>
  <c r="I213" i="30"/>
  <c r="J212" i="30"/>
  <c r="I212" i="30"/>
  <c r="L207" i="30"/>
  <c r="K207" i="30"/>
  <c r="J207" i="30"/>
  <c r="I207" i="30"/>
  <c r="L206" i="30"/>
  <c r="L205" i="30" s="1"/>
  <c r="K206" i="30"/>
  <c r="K205" i="30" s="1"/>
  <c r="J206" i="30"/>
  <c r="I206" i="30"/>
  <c r="J205" i="30"/>
  <c r="I205" i="30"/>
  <c r="L203" i="30"/>
  <c r="K203" i="30"/>
  <c r="J203" i="30"/>
  <c r="I203" i="30"/>
  <c r="L202" i="30"/>
  <c r="K202" i="30"/>
  <c r="J202" i="30"/>
  <c r="I202" i="30"/>
  <c r="L198" i="30"/>
  <c r="K198" i="30"/>
  <c r="K197" i="30" s="1"/>
  <c r="J198" i="30"/>
  <c r="J197" i="30" s="1"/>
  <c r="I198" i="30"/>
  <c r="I197" i="30" s="1"/>
  <c r="L197" i="30"/>
  <c r="L192" i="30"/>
  <c r="L191" i="30" s="1"/>
  <c r="L182" i="30" s="1"/>
  <c r="K192" i="30"/>
  <c r="K191" i="30" s="1"/>
  <c r="J192" i="30"/>
  <c r="I192" i="30"/>
  <c r="J191" i="30"/>
  <c r="I191" i="30"/>
  <c r="L187" i="30"/>
  <c r="K187" i="30"/>
  <c r="J187" i="30"/>
  <c r="I187" i="30"/>
  <c r="L186" i="30"/>
  <c r="K186" i="30"/>
  <c r="J186" i="30"/>
  <c r="I186" i="30"/>
  <c r="L184" i="30"/>
  <c r="K184" i="30"/>
  <c r="K183" i="30" s="1"/>
  <c r="K182" i="30" s="1"/>
  <c r="J184" i="30"/>
  <c r="J183" i="30" s="1"/>
  <c r="I184" i="30"/>
  <c r="I183" i="30" s="1"/>
  <c r="I182" i="30" s="1"/>
  <c r="L183" i="30"/>
  <c r="L176" i="30"/>
  <c r="L175" i="30" s="1"/>
  <c r="K176" i="30"/>
  <c r="K175" i="30" s="1"/>
  <c r="J176" i="30"/>
  <c r="I176" i="30"/>
  <c r="J175" i="30"/>
  <c r="I175" i="30"/>
  <c r="L171" i="30"/>
  <c r="K171" i="30"/>
  <c r="J171" i="30"/>
  <c r="I171" i="30"/>
  <c r="L170" i="30"/>
  <c r="L169" i="30" s="1"/>
  <c r="K170" i="30"/>
  <c r="K169" i="30" s="1"/>
  <c r="J170" i="30"/>
  <c r="I170" i="30"/>
  <c r="J169" i="30"/>
  <c r="I169" i="30"/>
  <c r="L167" i="30"/>
  <c r="K167" i="30"/>
  <c r="J167" i="30"/>
  <c r="I167" i="30"/>
  <c r="L166" i="30"/>
  <c r="L165" i="30" s="1"/>
  <c r="L164" i="30" s="1"/>
  <c r="K166" i="30"/>
  <c r="K165" i="30" s="1"/>
  <c r="J166" i="30"/>
  <c r="I166" i="30"/>
  <c r="J165" i="30"/>
  <c r="J164" i="30" s="1"/>
  <c r="I165" i="30"/>
  <c r="I164" i="30" s="1"/>
  <c r="L162" i="30"/>
  <c r="L161" i="30" s="1"/>
  <c r="K162" i="30"/>
  <c r="K161" i="30" s="1"/>
  <c r="J162" i="30"/>
  <c r="I162" i="30"/>
  <c r="J161" i="30"/>
  <c r="I161" i="30"/>
  <c r="L157" i="30"/>
  <c r="K157" i="30"/>
  <c r="J157" i="30"/>
  <c r="I157" i="30"/>
  <c r="L156" i="30"/>
  <c r="K156" i="30"/>
  <c r="K155" i="30" s="1"/>
  <c r="K154" i="30" s="1"/>
  <c r="J156" i="30"/>
  <c r="I156" i="30"/>
  <c r="J155" i="30"/>
  <c r="J154" i="30" s="1"/>
  <c r="I155" i="30"/>
  <c r="I154" i="30" s="1"/>
  <c r="L151" i="30"/>
  <c r="L150" i="30" s="1"/>
  <c r="L149" i="30" s="1"/>
  <c r="K151" i="30"/>
  <c r="K150" i="30" s="1"/>
  <c r="K149" i="30" s="1"/>
  <c r="J151" i="30"/>
  <c r="I151" i="30"/>
  <c r="J150" i="30"/>
  <c r="J149" i="30" s="1"/>
  <c r="I150" i="30"/>
  <c r="I149" i="30" s="1"/>
  <c r="L147" i="30"/>
  <c r="L146" i="30" s="1"/>
  <c r="K147" i="30"/>
  <c r="K146" i="30" s="1"/>
  <c r="J147" i="30"/>
  <c r="I147" i="30"/>
  <c r="J146" i="30"/>
  <c r="I146" i="30"/>
  <c r="L143" i="30"/>
  <c r="K143" i="30"/>
  <c r="J143" i="30"/>
  <c r="I143" i="30"/>
  <c r="L142" i="30"/>
  <c r="L141" i="30" s="1"/>
  <c r="K142" i="30"/>
  <c r="K141" i="30" s="1"/>
  <c r="J142" i="30"/>
  <c r="I142" i="30"/>
  <c r="J141" i="30"/>
  <c r="I141" i="30"/>
  <c r="L138" i="30"/>
  <c r="K138" i="30"/>
  <c r="J138" i="30"/>
  <c r="I138" i="30"/>
  <c r="L137" i="30"/>
  <c r="L136" i="30" s="1"/>
  <c r="L135" i="30" s="1"/>
  <c r="K137" i="30"/>
  <c r="K136" i="30" s="1"/>
  <c r="J137" i="30"/>
  <c r="I137" i="30"/>
  <c r="J136" i="30"/>
  <c r="I136" i="30"/>
  <c r="L133" i="30"/>
  <c r="L132" i="30" s="1"/>
  <c r="L131" i="30" s="1"/>
  <c r="K133" i="30"/>
  <c r="K132" i="30" s="1"/>
  <c r="K131" i="30" s="1"/>
  <c r="J133" i="30"/>
  <c r="I133" i="30"/>
  <c r="J132" i="30"/>
  <c r="J131" i="30" s="1"/>
  <c r="I132" i="30"/>
  <c r="I131" i="30" s="1"/>
  <c r="L129" i="30"/>
  <c r="L128" i="30" s="1"/>
  <c r="L127" i="30" s="1"/>
  <c r="K129" i="30"/>
  <c r="K128" i="30" s="1"/>
  <c r="K127" i="30" s="1"/>
  <c r="J129" i="30"/>
  <c r="I129" i="30"/>
  <c r="J128" i="30"/>
  <c r="J127" i="30" s="1"/>
  <c r="I128" i="30"/>
  <c r="I127" i="30" s="1"/>
  <c r="L125" i="30"/>
  <c r="L124" i="30" s="1"/>
  <c r="L123" i="30" s="1"/>
  <c r="K125" i="30"/>
  <c r="K124" i="30" s="1"/>
  <c r="K123" i="30" s="1"/>
  <c r="J125" i="30"/>
  <c r="I125" i="30"/>
  <c r="J124" i="30"/>
  <c r="J123" i="30" s="1"/>
  <c r="I124" i="30"/>
  <c r="I123" i="30" s="1"/>
  <c r="L121" i="30"/>
  <c r="L120" i="30" s="1"/>
  <c r="L119" i="30" s="1"/>
  <c r="K121" i="30"/>
  <c r="K120" i="30" s="1"/>
  <c r="K119" i="30" s="1"/>
  <c r="J121" i="30"/>
  <c r="I121" i="30"/>
  <c r="J120" i="30"/>
  <c r="J119" i="30" s="1"/>
  <c r="I120" i="30"/>
  <c r="I119" i="30" s="1"/>
  <c r="L117" i="30"/>
  <c r="L116" i="30" s="1"/>
  <c r="L115" i="30" s="1"/>
  <c r="K117" i="30"/>
  <c r="K116" i="30" s="1"/>
  <c r="K115" i="30" s="1"/>
  <c r="J117" i="30"/>
  <c r="I117" i="30"/>
  <c r="J116" i="30"/>
  <c r="J115" i="30" s="1"/>
  <c r="I116" i="30"/>
  <c r="I115" i="30" s="1"/>
  <c r="L112" i="30"/>
  <c r="L111" i="30" s="1"/>
  <c r="L110" i="30" s="1"/>
  <c r="L109" i="30" s="1"/>
  <c r="K112" i="30"/>
  <c r="K111" i="30" s="1"/>
  <c r="K110" i="30" s="1"/>
  <c r="K109" i="30" s="1"/>
  <c r="J112" i="30"/>
  <c r="I112" i="30"/>
  <c r="J111" i="30"/>
  <c r="J110" i="30" s="1"/>
  <c r="J109" i="30" s="1"/>
  <c r="I111" i="30"/>
  <c r="I110" i="30" s="1"/>
  <c r="I109" i="30" s="1"/>
  <c r="L106" i="30"/>
  <c r="K106" i="30"/>
  <c r="J106" i="30"/>
  <c r="J105" i="30" s="1"/>
  <c r="I106" i="30"/>
  <c r="I105" i="30" s="1"/>
  <c r="L105" i="30"/>
  <c r="K105" i="30"/>
  <c r="L102" i="30"/>
  <c r="L101" i="30" s="1"/>
  <c r="L100" i="30" s="1"/>
  <c r="K102" i="30"/>
  <c r="K101" i="30" s="1"/>
  <c r="K100" i="30" s="1"/>
  <c r="J102" i="30"/>
  <c r="I102" i="30"/>
  <c r="J101" i="30"/>
  <c r="J100" i="30" s="1"/>
  <c r="I101" i="30"/>
  <c r="L97" i="30"/>
  <c r="L96" i="30" s="1"/>
  <c r="L95" i="30" s="1"/>
  <c r="K97" i="30"/>
  <c r="K96" i="30" s="1"/>
  <c r="K95" i="30" s="1"/>
  <c r="J97" i="30"/>
  <c r="I97" i="30"/>
  <c r="J96" i="30"/>
  <c r="J95" i="30" s="1"/>
  <c r="I96" i="30"/>
  <c r="I95" i="30" s="1"/>
  <c r="L92" i="30"/>
  <c r="L91" i="30" s="1"/>
  <c r="L90" i="30" s="1"/>
  <c r="L89" i="30" s="1"/>
  <c r="K92" i="30"/>
  <c r="K91" i="30" s="1"/>
  <c r="K90" i="30" s="1"/>
  <c r="K89" i="30" s="1"/>
  <c r="J92" i="30"/>
  <c r="I92" i="30"/>
  <c r="J91" i="30"/>
  <c r="J90" i="30" s="1"/>
  <c r="J89" i="30" s="1"/>
  <c r="I91" i="30"/>
  <c r="I90" i="30" s="1"/>
  <c r="L85" i="30"/>
  <c r="K85" i="30"/>
  <c r="J85" i="30"/>
  <c r="J84" i="30" s="1"/>
  <c r="J83" i="30" s="1"/>
  <c r="J82" i="30" s="1"/>
  <c r="I85" i="30"/>
  <c r="I84" i="30" s="1"/>
  <c r="I83" i="30" s="1"/>
  <c r="I82" i="30" s="1"/>
  <c r="L84" i="30"/>
  <c r="K84" i="30"/>
  <c r="L83" i="30"/>
  <c r="L82" i="30" s="1"/>
  <c r="K83" i="30"/>
  <c r="K82" i="30" s="1"/>
  <c r="L80" i="30"/>
  <c r="K80" i="30"/>
  <c r="J80" i="30"/>
  <c r="I80" i="30"/>
  <c r="L79" i="30"/>
  <c r="L78" i="30" s="1"/>
  <c r="K79" i="30"/>
  <c r="K78" i="30" s="1"/>
  <c r="J79" i="30"/>
  <c r="I79" i="30"/>
  <c r="J78" i="30"/>
  <c r="I78" i="30"/>
  <c r="L74" i="30"/>
  <c r="K74" i="30"/>
  <c r="J74" i="30"/>
  <c r="I74" i="30"/>
  <c r="L73" i="30"/>
  <c r="K73" i="30"/>
  <c r="J73" i="30"/>
  <c r="I73" i="30"/>
  <c r="L69" i="30"/>
  <c r="K69" i="30"/>
  <c r="J69" i="30"/>
  <c r="J68" i="30" s="1"/>
  <c r="I69" i="30"/>
  <c r="I68" i="30" s="1"/>
  <c r="L68" i="30"/>
  <c r="K68" i="30"/>
  <c r="L64" i="30"/>
  <c r="L63" i="30" s="1"/>
  <c r="L62" i="30" s="1"/>
  <c r="L61" i="30" s="1"/>
  <c r="K64" i="30"/>
  <c r="K63" i="30" s="1"/>
  <c r="K62" i="30" s="1"/>
  <c r="K61" i="30" s="1"/>
  <c r="J64" i="30"/>
  <c r="I64" i="30"/>
  <c r="J63" i="30"/>
  <c r="J62" i="30" s="1"/>
  <c r="J61" i="30" s="1"/>
  <c r="I63" i="30"/>
  <c r="L45" i="30"/>
  <c r="K45" i="30"/>
  <c r="J45" i="30"/>
  <c r="J44" i="30" s="1"/>
  <c r="J43" i="30" s="1"/>
  <c r="J42" i="30" s="1"/>
  <c r="I45" i="30"/>
  <c r="I44" i="30" s="1"/>
  <c r="I43" i="30" s="1"/>
  <c r="I42" i="30" s="1"/>
  <c r="L44" i="30"/>
  <c r="K44" i="30"/>
  <c r="L43" i="30"/>
  <c r="L42" i="30" s="1"/>
  <c r="K43" i="30"/>
  <c r="K42" i="30" s="1"/>
  <c r="L40" i="30"/>
  <c r="K40" i="30"/>
  <c r="J40" i="30"/>
  <c r="I40" i="30"/>
  <c r="L39" i="30"/>
  <c r="L38" i="30" s="1"/>
  <c r="K39" i="30"/>
  <c r="K38" i="30" s="1"/>
  <c r="J39" i="30"/>
  <c r="I39" i="30"/>
  <c r="J38" i="30"/>
  <c r="I38" i="30"/>
  <c r="L36" i="30"/>
  <c r="K36" i="30"/>
  <c r="J36" i="30"/>
  <c r="I36" i="30"/>
  <c r="L34" i="30"/>
  <c r="L33" i="30" s="1"/>
  <c r="L32" i="30" s="1"/>
  <c r="L31" i="30" s="1"/>
  <c r="K34" i="30"/>
  <c r="K33" i="30" s="1"/>
  <c r="K32" i="30" s="1"/>
  <c r="J34" i="30"/>
  <c r="I34" i="30"/>
  <c r="J33" i="30"/>
  <c r="J32" i="30" s="1"/>
  <c r="J31" i="30" s="1"/>
  <c r="I33" i="30"/>
  <c r="I32" i="30" s="1"/>
  <c r="I31" i="30" s="1"/>
  <c r="L361" i="10"/>
  <c r="L360" i="10" s="1"/>
  <c r="K361" i="10"/>
  <c r="K360" i="10" s="1"/>
  <c r="J361" i="10"/>
  <c r="I361" i="10"/>
  <c r="J360" i="10"/>
  <c r="I360" i="10"/>
  <c r="L358" i="10"/>
  <c r="K358" i="10"/>
  <c r="J358" i="10"/>
  <c r="J357" i="10" s="1"/>
  <c r="I358" i="10"/>
  <c r="L357" i="10"/>
  <c r="K357" i="10"/>
  <c r="I357" i="10"/>
  <c r="L355" i="10"/>
  <c r="L354" i="10" s="1"/>
  <c r="K355" i="10"/>
  <c r="J355" i="10"/>
  <c r="J354" i="10" s="1"/>
  <c r="I355" i="10"/>
  <c r="I354" i="10" s="1"/>
  <c r="K354" i="10"/>
  <c r="L351" i="10"/>
  <c r="L350" i="10" s="1"/>
  <c r="K351" i="10"/>
  <c r="K350" i="10" s="1"/>
  <c r="J351" i="10"/>
  <c r="I351" i="10"/>
  <c r="J350" i="10"/>
  <c r="I350" i="10"/>
  <c r="L347" i="10"/>
  <c r="K347" i="10"/>
  <c r="J347" i="10"/>
  <c r="J346" i="10" s="1"/>
  <c r="I347" i="10"/>
  <c r="L346" i="10"/>
  <c r="K346" i="10"/>
  <c r="I346" i="10"/>
  <c r="L343" i="10"/>
  <c r="L342" i="10" s="1"/>
  <c r="K343" i="10"/>
  <c r="J343" i="10"/>
  <c r="J342" i="10" s="1"/>
  <c r="I343" i="10"/>
  <c r="I342" i="10" s="1"/>
  <c r="K342" i="10"/>
  <c r="L339" i="10"/>
  <c r="K339" i="10"/>
  <c r="J339" i="10"/>
  <c r="I339" i="10"/>
  <c r="L336" i="10"/>
  <c r="K336" i="10"/>
  <c r="J336" i="10"/>
  <c r="I336" i="10"/>
  <c r="P334" i="10"/>
  <c r="O334" i="10"/>
  <c r="N334" i="10"/>
  <c r="M334" i="10"/>
  <c r="L334" i="10"/>
  <c r="L333" i="10" s="1"/>
  <c r="K334" i="10"/>
  <c r="K333" i="10" s="1"/>
  <c r="K332" i="10" s="1"/>
  <c r="J334" i="10"/>
  <c r="I334" i="10"/>
  <c r="J333" i="10"/>
  <c r="I333" i="10"/>
  <c r="L329" i="10"/>
  <c r="L328" i="10" s="1"/>
  <c r="K329" i="10"/>
  <c r="K328" i="10" s="1"/>
  <c r="J329" i="10"/>
  <c r="I329" i="10"/>
  <c r="J328" i="10"/>
  <c r="I328" i="10"/>
  <c r="L326" i="10"/>
  <c r="K326" i="10"/>
  <c r="J326" i="10"/>
  <c r="J325" i="10" s="1"/>
  <c r="I326" i="10"/>
  <c r="L325" i="10"/>
  <c r="K325" i="10"/>
  <c r="I325" i="10"/>
  <c r="L323" i="10"/>
  <c r="L322" i="10" s="1"/>
  <c r="K323" i="10"/>
  <c r="J323" i="10"/>
  <c r="J322" i="10" s="1"/>
  <c r="I323" i="10"/>
  <c r="I322" i="10" s="1"/>
  <c r="K322" i="10"/>
  <c r="L319" i="10"/>
  <c r="L318" i="10" s="1"/>
  <c r="K319" i="10"/>
  <c r="K318" i="10" s="1"/>
  <c r="J319" i="10"/>
  <c r="I319" i="10"/>
  <c r="J318" i="10"/>
  <c r="I318" i="10"/>
  <c r="L315" i="10"/>
  <c r="K315" i="10"/>
  <c r="J315" i="10"/>
  <c r="J314" i="10" s="1"/>
  <c r="I315" i="10"/>
  <c r="L314" i="10"/>
  <c r="K314" i="10"/>
  <c r="I314" i="10"/>
  <c r="L311" i="10"/>
  <c r="L310" i="10" s="1"/>
  <c r="K311" i="10"/>
  <c r="J311" i="10"/>
  <c r="J310" i="10" s="1"/>
  <c r="I311" i="10"/>
  <c r="I310" i="10" s="1"/>
  <c r="K310" i="10"/>
  <c r="L307" i="10"/>
  <c r="K307" i="10"/>
  <c r="J307" i="10"/>
  <c r="I307" i="10"/>
  <c r="L304" i="10"/>
  <c r="K304" i="10"/>
  <c r="J304" i="10"/>
  <c r="I304" i="10"/>
  <c r="I301" i="10" s="1"/>
  <c r="I300" i="10" s="1"/>
  <c r="L302" i="10"/>
  <c r="K302" i="10"/>
  <c r="J302" i="10"/>
  <c r="J301" i="10" s="1"/>
  <c r="J300" i="10" s="1"/>
  <c r="I302" i="10"/>
  <c r="L301" i="10"/>
  <c r="K301" i="10"/>
  <c r="K300" i="10" s="1"/>
  <c r="K299" i="10" s="1"/>
  <c r="L296" i="10"/>
  <c r="L295" i="10" s="1"/>
  <c r="K296" i="10"/>
  <c r="K295" i="10" s="1"/>
  <c r="J296" i="10"/>
  <c r="I296" i="10"/>
  <c r="J295" i="10"/>
  <c r="I295" i="10"/>
  <c r="L293" i="10"/>
  <c r="K293" i="10"/>
  <c r="J293" i="10"/>
  <c r="J292" i="10" s="1"/>
  <c r="I293" i="10"/>
  <c r="L292" i="10"/>
  <c r="K292" i="10"/>
  <c r="I292" i="10"/>
  <c r="L290" i="10"/>
  <c r="L289" i="10" s="1"/>
  <c r="K290" i="10"/>
  <c r="J290" i="10"/>
  <c r="J289" i="10" s="1"/>
  <c r="I290" i="10"/>
  <c r="I289" i="10" s="1"/>
  <c r="K289" i="10"/>
  <c r="L286" i="10"/>
  <c r="L285" i="10" s="1"/>
  <c r="K286" i="10"/>
  <c r="K285" i="10" s="1"/>
  <c r="J286" i="10"/>
  <c r="I286" i="10"/>
  <c r="J285" i="10"/>
  <c r="I285" i="10"/>
  <c r="L282" i="10"/>
  <c r="K282" i="10"/>
  <c r="J282" i="10"/>
  <c r="J281" i="10" s="1"/>
  <c r="I282" i="10"/>
  <c r="L281" i="10"/>
  <c r="K281" i="10"/>
  <c r="I281" i="10"/>
  <c r="L278" i="10"/>
  <c r="L277" i="10" s="1"/>
  <c r="K278" i="10"/>
  <c r="J278" i="10"/>
  <c r="J277" i="10" s="1"/>
  <c r="I278" i="10"/>
  <c r="I277" i="10" s="1"/>
  <c r="I267" i="10" s="1"/>
  <c r="K277" i="10"/>
  <c r="L274" i="10"/>
  <c r="K274" i="10"/>
  <c r="J274" i="10"/>
  <c r="I274" i="10"/>
  <c r="L271" i="10"/>
  <c r="K271" i="10"/>
  <c r="J271" i="10"/>
  <c r="I271" i="10"/>
  <c r="L269" i="10"/>
  <c r="K269" i="10"/>
  <c r="J269" i="10"/>
  <c r="J268" i="10" s="1"/>
  <c r="I269" i="10"/>
  <c r="L268" i="10"/>
  <c r="L267" i="10" s="1"/>
  <c r="K268" i="10"/>
  <c r="K267" i="10" s="1"/>
  <c r="I268" i="10"/>
  <c r="L264" i="10"/>
  <c r="K264" i="10"/>
  <c r="J264" i="10"/>
  <c r="J263" i="10" s="1"/>
  <c r="I264" i="10"/>
  <c r="L263" i="10"/>
  <c r="K263" i="10"/>
  <c r="I263" i="10"/>
  <c r="L261" i="10"/>
  <c r="L260" i="10" s="1"/>
  <c r="K261" i="10"/>
  <c r="J261" i="10"/>
  <c r="J260" i="10" s="1"/>
  <c r="I261" i="10"/>
  <c r="I260" i="10" s="1"/>
  <c r="K260" i="10"/>
  <c r="L258" i="10"/>
  <c r="L257" i="10" s="1"/>
  <c r="K258" i="10"/>
  <c r="K257" i="10" s="1"/>
  <c r="J258" i="10"/>
  <c r="I258" i="10"/>
  <c r="J257" i="10"/>
  <c r="I257" i="10"/>
  <c r="L254" i="10"/>
  <c r="K254" i="10"/>
  <c r="J254" i="10"/>
  <c r="J253" i="10" s="1"/>
  <c r="I254" i="10"/>
  <c r="L253" i="10"/>
  <c r="K253" i="10"/>
  <c r="I253" i="10"/>
  <c r="L250" i="10"/>
  <c r="L249" i="10" s="1"/>
  <c r="K250" i="10"/>
  <c r="J250" i="10"/>
  <c r="J249" i="10" s="1"/>
  <c r="I250" i="10"/>
  <c r="I249" i="10" s="1"/>
  <c r="K249" i="10"/>
  <c r="L246" i="10"/>
  <c r="L245" i="10" s="1"/>
  <c r="K246" i="10"/>
  <c r="K245" i="10" s="1"/>
  <c r="K235" i="10" s="1"/>
  <c r="J246" i="10"/>
  <c r="I246" i="10"/>
  <c r="J245" i="10"/>
  <c r="I245" i="10"/>
  <c r="L242" i="10"/>
  <c r="K242" i="10"/>
  <c r="J242" i="10"/>
  <c r="I242" i="10"/>
  <c r="L239" i="10"/>
  <c r="K239" i="10"/>
  <c r="J239" i="10"/>
  <c r="I239" i="10"/>
  <c r="L237" i="10"/>
  <c r="L236" i="10" s="1"/>
  <c r="L235" i="10" s="1"/>
  <c r="L234" i="10" s="1"/>
  <c r="K237" i="10"/>
  <c r="J237" i="10"/>
  <c r="J236" i="10" s="1"/>
  <c r="J235" i="10" s="1"/>
  <c r="I237" i="10"/>
  <c r="I236" i="10" s="1"/>
  <c r="I235" i="10" s="1"/>
  <c r="I234" i="10" s="1"/>
  <c r="K236" i="10"/>
  <c r="L230" i="10"/>
  <c r="K230" i="10"/>
  <c r="J230" i="10"/>
  <c r="J229" i="10" s="1"/>
  <c r="J228" i="10" s="1"/>
  <c r="I230" i="10"/>
  <c r="L229" i="10"/>
  <c r="L228" i="10" s="1"/>
  <c r="K229" i="10"/>
  <c r="K228" i="10" s="1"/>
  <c r="I229" i="10"/>
  <c r="I228" i="10"/>
  <c r="L226" i="10"/>
  <c r="K226" i="10"/>
  <c r="J226" i="10"/>
  <c r="J225" i="10" s="1"/>
  <c r="J224" i="10" s="1"/>
  <c r="I226" i="10"/>
  <c r="L225" i="10"/>
  <c r="L224" i="10" s="1"/>
  <c r="K225" i="10"/>
  <c r="K224" i="10" s="1"/>
  <c r="I225" i="10"/>
  <c r="I224" i="10"/>
  <c r="P217" i="10"/>
  <c r="O217" i="10"/>
  <c r="N217" i="10"/>
  <c r="M217" i="10"/>
  <c r="L217" i="10"/>
  <c r="L216" i="10" s="1"/>
  <c r="K217" i="10"/>
  <c r="K216" i="10" s="1"/>
  <c r="J217" i="10"/>
  <c r="I217" i="10"/>
  <c r="J216" i="10"/>
  <c r="I216" i="10"/>
  <c r="L214" i="10"/>
  <c r="K214" i="10"/>
  <c r="J214" i="10"/>
  <c r="J213" i="10" s="1"/>
  <c r="J212" i="10" s="1"/>
  <c r="I214" i="10"/>
  <c r="L213" i="10"/>
  <c r="K213" i="10"/>
  <c r="I213" i="10"/>
  <c r="I212" i="10"/>
  <c r="L207" i="10"/>
  <c r="K207" i="10"/>
  <c r="J207" i="10"/>
  <c r="J206" i="10" s="1"/>
  <c r="J205" i="10" s="1"/>
  <c r="I207" i="10"/>
  <c r="L206" i="10"/>
  <c r="L205" i="10" s="1"/>
  <c r="K206" i="10"/>
  <c r="K205" i="10" s="1"/>
  <c r="I206" i="10"/>
  <c r="I205" i="10"/>
  <c r="L203" i="10"/>
  <c r="K203" i="10"/>
  <c r="J203" i="10"/>
  <c r="J202" i="10" s="1"/>
  <c r="I203" i="10"/>
  <c r="L202" i="10"/>
  <c r="K202" i="10"/>
  <c r="I202" i="10"/>
  <c r="L198" i="10"/>
  <c r="L197" i="10" s="1"/>
  <c r="K198" i="10"/>
  <c r="J198" i="10"/>
  <c r="J197" i="10" s="1"/>
  <c r="I198" i="10"/>
  <c r="I197" i="10" s="1"/>
  <c r="K197" i="10"/>
  <c r="L192" i="10"/>
  <c r="L191" i="10" s="1"/>
  <c r="K192" i="10"/>
  <c r="K191" i="10" s="1"/>
  <c r="J192" i="10"/>
  <c r="I192" i="10"/>
  <c r="J191" i="10"/>
  <c r="I191" i="10"/>
  <c r="L187" i="10"/>
  <c r="K187" i="10"/>
  <c r="J187" i="10"/>
  <c r="J186" i="10" s="1"/>
  <c r="I187" i="10"/>
  <c r="L186" i="10"/>
  <c r="K186" i="10"/>
  <c r="I186" i="10"/>
  <c r="L184" i="10"/>
  <c r="L183" i="10" s="1"/>
  <c r="K184" i="10"/>
  <c r="J184" i="10"/>
  <c r="J183" i="10" s="1"/>
  <c r="I184" i="10"/>
  <c r="I183" i="10" s="1"/>
  <c r="K183" i="10"/>
  <c r="L176" i="10"/>
  <c r="L175" i="10" s="1"/>
  <c r="K176" i="10"/>
  <c r="K175" i="10" s="1"/>
  <c r="J176" i="10"/>
  <c r="I176" i="10"/>
  <c r="J175" i="10"/>
  <c r="I175" i="10"/>
  <c r="L171" i="10"/>
  <c r="K171" i="10"/>
  <c r="J171" i="10"/>
  <c r="J170" i="10" s="1"/>
  <c r="J169" i="10" s="1"/>
  <c r="I171" i="10"/>
  <c r="L170" i="10"/>
  <c r="L169" i="10" s="1"/>
  <c r="K170" i="10"/>
  <c r="I170" i="10"/>
  <c r="I169" i="10"/>
  <c r="L167" i="10"/>
  <c r="K167" i="10"/>
  <c r="J167" i="10"/>
  <c r="I167" i="10"/>
  <c r="L166" i="10"/>
  <c r="L165" i="10" s="1"/>
  <c r="K166" i="10"/>
  <c r="K165" i="10" s="1"/>
  <c r="J166" i="10"/>
  <c r="I166" i="10"/>
  <c r="J165" i="10"/>
  <c r="J164" i="10" s="1"/>
  <c r="I165" i="10"/>
  <c r="I164" i="10" s="1"/>
  <c r="L162" i="10"/>
  <c r="L161" i="10" s="1"/>
  <c r="K162" i="10"/>
  <c r="K161" i="10" s="1"/>
  <c r="J162" i="10"/>
  <c r="I162" i="10"/>
  <c r="J161" i="10"/>
  <c r="I161" i="10"/>
  <c r="L157" i="10"/>
  <c r="K157" i="10"/>
  <c r="J157" i="10"/>
  <c r="I157" i="10"/>
  <c r="L156" i="10"/>
  <c r="L155" i="10" s="1"/>
  <c r="L154" i="10" s="1"/>
  <c r="K156" i="10"/>
  <c r="J156" i="10"/>
  <c r="I156" i="10"/>
  <c r="J155" i="10"/>
  <c r="J154" i="10" s="1"/>
  <c r="I155" i="10"/>
  <c r="I154" i="10" s="1"/>
  <c r="L151" i="10"/>
  <c r="L150" i="10" s="1"/>
  <c r="L149" i="10" s="1"/>
  <c r="K151" i="10"/>
  <c r="K150" i="10" s="1"/>
  <c r="K149" i="10" s="1"/>
  <c r="J151" i="10"/>
  <c r="I151" i="10"/>
  <c r="J150" i="10"/>
  <c r="J149" i="10" s="1"/>
  <c r="I150" i="10"/>
  <c r="I149" i="10" s="1"/>
  <c r="L147" i="10"/>
  <c r="L146" i="10" s="1"/>
  <c r="K147" i="10"/>
  <c r="K146" i="10" s="1"/>
  <c r="J147" i="10"/>
  <c r="I147" i="10"/>
  <c r="J146" i="10"/>
  <c r="I146" i="10"/>
  <c r="L143" i="10"/>
  <c r="K143" i="10"/>
  <c r="J143" i="10"/>
  <c r="I143" i="10"/>
  <c r="L142" i="10"/>
  <c r="L141" i="10" s="1"/>
  <c r="K142" i="10"/>
  <c r="K141" i="10" s="1"/>
  <c r="J142" i="10"/>
  <c r="I142" i="10"/>
  <c r="J141" i="10"/>
  <c r="I141" i="10"/>
  <c r="L138" i="10"/>
  <c r="K138" i="10"/>
  <c r="J138" i="10"/>
  <c r="I138" i="10"/>
  <c r="L137" i="10"/>
  <c r="L136" i="10" s="1"/>
  <c r="K137" i="10"/>
  <c r="K136" i="10" s="1"/>
  <c r="K135" i="10" s="1"/>
  <c r="J137" i="10"/>
  <c r="I137" i="10"/>
  <c r="J136" i="10"/>
  <c r="J135" i="10" s="1"/>
  <c r="I136" i="10"/>
  <c r="L133" i="10"/>
  <c r="L132" i="10" s="1"/>
  <c r="L131" i="10" s="1"/>
  <c r="K133" i="10"/>
  <c r="K132" i="10" s="1"/>
  <c r="K131" i="10" s="1"/>
  <c r="J133" i="10"/>
  <c r="I133" i="10"/>
  <c r="J132" i="10"/>
  <c r="J131" i="10" s="1"/>
  <c r="I132" i="10"/>
  <c r="I131" i="10" s="1"/>
  <c r="L129" i="10"/>
  <c r="L128" i="10" s="1"/>
  <c r="L127" i="10" s="1"/>
  <c r="K129" i="10"/>
  <c r="K128" i="10" s="1"/>
  <c r="K127" i="10" s="1"/>
  <c r="J129" i="10"/>
  <c r="I129" i="10"/>
  <c r="J128" i="10"/>
  <c r="J127" i="10" s="1"/>
  <c r="I128" i="10"/>
  <c r="I127" i="10" s="1"/>
  <c r="L125" i="10"/>
  <c r="L124" i="10" s="1"/>
  <c r="L123" i="10" s="1"/>
  <c r="K125" i="10"/>
  <c r="K124" i="10" s="1"/>
  <c r="K123" i="10" s="1"/>
  <c r="J125" i="10"/>
  <c r="I125" i="10"/>
  <c r="J124" i="10"/>
  <c r="J123" i="10" s="1"/>
  <c r="I124" i="10"/>
  <c r="I123" i="10" s="1"/>
  <c r="L121" i="10"/>
  <c r="L120" i="10" s="1"/>
  <c r="L119" i="10" s="1"/>
  <c r="K121" i="10"/>
  <c r="K120" i="10" s="1"/>
  <c r="K119" i="10" s="1"/>
  <c r="J121" i="10"/>
  <c r="I121" i="10"/>
  <c r="J120" i="10"/>
  <c r="J119" i="10" s="1"/>
  <c r="I120" i="10"/>
  <c r="I119" i="10" s="1"/>
  <c r="L117" i="10"/>
  <c r="L116" i="10" s="1"/>
  <c r="L115" i="10" s="1"/>
  <c r="K117" i="10"/>
  <c r="K116" i="10" s="1"/>
  <c r="K115" i="10" s="1"/>
  <c r="J117" i="10"/>
  <c r="I117" i="10"/>
  <c r="J116" i="10"/>
  <c r="J115" i="10" s="1"/>
  <c r="I116" i="10"/>
  <c r="I115" i="10" s="1"/>
  <c r="L112" i="10"/>
  <c r="L111" i="10" s="1"/>
  <c r="L110" i="10" s="1"/>
  <c r="L109" i="10" s="1"/>
  <c r="K112" i="10"/>
  <c r="K111" i="10" s="1"/>
  <c r="K110" i="10" s="1"/>
  <c r="K109" i="10" s="1"/>
  <c r="J112" i="10"/>
  <c r="I112" i="10"/>
  <c r="J111" i="10"/>
  <c r="J110" i="10" s="1"/>
  <c r="J109" i="10" s="1"/>
  <c r="I111" i="10"/>
  <c r="I110" i="10" s="1"/>
  <c r="I109" i="10" s="1"/>
  <c r="L106" i="10"/>
  <c r="K106" i="10"/>
  <c r="J106" i="10"/>
  <c r="J105" i="10" s="1"/>
  <c r="I106" i="10"/>
  <c r="I105" i="10" s="1"/>
  <c r="L105" i="10"/>
  <c r="K105" i="10"/>
  <c r="L102" i="10"/>
  <c r="L101" i="10" s="1"/>
  <c r="L100" i="10" s="1"/>
  <c r="K102" i="10"/>
  <c r="K101" i="10" s="1"/>
  <c r="K100" i="10" s="1"/>
  <c r="J102" i="10"/>
  <c r="I102" i="10"/>
  <c r="J101" i="10"/>
  <c r="J100" i="10" s="1"/>
  <c r="I101" i="10"/>
  <c r="L97" i="10"/>
  <c r="L96" i="10" s="1"/>
  <c r="L95" i="10" s="1"/>
  <c r="K97" i="10"/>
  <c r="K96" i="10" s="1"/>
  <c r="K95" i="10" s="1"/>
  <c r="J97" i="10"/>
  <c r="I97" i="10"/>
  <c r="J96" i="10"/>
  <c r="J95" i="10" s="1"/>
  <c r="I96" i="10"/>
  <c r="I95" i="10" s="1"/>
  <c r="L92" i="10"/>
  <c r="L91" i="10" s="1"/>
  <c r="L90" i="10" s="1"/>
  <c r="L89" i="10" s="1"/>
  <c r="K92" i="10"/>
  <c r="K91" i="10" s="1"/>
  <c r="K90" i="10" s="1"/>
  <c r="K89" i="10" s="1"/>
  <c r="J92" i="10"/>
  <c r="I92" i="10"/>
  <c r="J91" i="10"/>
  <c r="J90" i="10" s="1"/>
  <c r="J89" i="10" s="1"/>
  <c r="I91" i="10"/>
  <c r="I90" i="10" s="1"/>
  <c r="L85" i="10"/>
  <c r="K85" i="10"/>
  <c r="J85" i="10"/>
  <c r="J84" i="10" s="1"/>
  <c r="J83" i="10" s="1"/>
  <c r="J82" i="10" s="1"/>
  <c r="I85" i="10"/>
  <c r="I84" i="10" s="1"/>
  <c r="I83" i="10" s="1"/>
  <c r="I82" i="10" s="1"/>
  <c r="L84" i="10"/>
  <c r="K84" i="10"/>
  <c r="L83" i="10"/>
  <c r="L82" i="10" s="1"/>
  <c r="K83" i="10"/>
  <c r="K82" i="10" s="1"/>
  <c r="L80" i="10"/>
  <c r="K80" i="10"/>
  <c r="J80" i="10"/>
  <c r="I80" i="10"/>
  <c r="L79" i="10"/>
  <c r="L78" i="10" s="1"/>
  <c r="K79" i="10"/>
  <c r="K78" i="10" s="1"/>
  <c r="J79" i="10"/>
  <c r="I79" i="10"/>
  <c r="J78" i="10"/>
  <c r="I78" i="10"/>
  <c r="L74" i="10"/>
  <c r="K74" i="10"/>
  <c r="J74" i="10"/>
  <c r="I74" i="10"/>
  <c r="L73" i="10"/>
  <c r="K73" i="10"/>
  <c r="J73" i="10"/>
  <c r="I73" i="10"/>
  <c r="L69" i="10"/>
  <c r="K69" i="10"/>
  <c r="J69" i="10"/>
  <c r="J68" i="10" s="1"/>
  <c r="I69" i="10"/>
  <c r="I68" i="10" s="1"/>
  <c r="L68" i="10"/>
  <c r="K68" i="10"/>
  <c r="L64" i="10"/>
  <c r="L63" i="10" s="1"/>
  <c r="L62" i="10" s="1"/>
  <c r="L61" i="10" s="1"/>
  <c r="K64" i="10"/>
  <c r="K63" i="10" s="1"/>
  <c r="K62" i="10" s="1"/>
  <c r="K61" i="10" s="1"/>
  <c r="J64" i="10"/>
  <c r="I64" i="10"/>
  <c r="J63" i="10"/>
  <c r="I63" i="10"/>
  <c r="I62" i="10" s="1"/>
  <c r="I61" i="10" s="1"/>
  <c r="L45" i="10"/>
  <c r="K45" i="10"/>
  <c r="J45" i="10"/>
  <c r="J44" i="10" s="1"/>
  <c r="J43" i="10" s="1"/>
  <c r="J42" i="10" s="1"/>
  <c r="I45" i="10"/>
  <c r="I44" i="10" s="1"/>
  <c r="I43" i="10" s="1"/>
  <c r="I42" i="10" s="1"/>
  <c r="L44" i="10"/>
  <c r="K44" i="10"/>
  <c r="L43" i="10"/>
  <c r="L42" i="10" s="1"/>
  <c r="K43" i="10"/>
  <c r="K42" i="10" s="1"/>
  <c r="L40" i="10"/>
  <c r="K40" i="10"/>
  <c r="J40" i="10"/>
  <c r="I40" i="10"/>
  <c r="L39" i="10"/>
  <c r="L38" i="10" s="1"/>
  <c r="K39" i="10"/>
  <c r="K38" i="10" s="1"/>
  <c r="J39" i="10"/>
  <c r="I39" i="10"/>
  <c r="J38" i="10"/>
  <c r="I38" i="10"/>
  <c r="L36" i="10"/>
  <c r="K36" i="10"/>
  <c r="J36" i="10"/>
  <c r="I36" i="10"/>
  <c r="L34" i="10"/>
  <c r="L33" i="10" s="1"/>
  <c r="L32" i="10" s="1"/>
  <c r="K34" i="10"/>
  <c r="K33" i="10" s="1"/>
  <c r="K32" i="10" s="1"/>
  <c r="K31" i="10" s="1"/>
  <c r="J34" i="10"/>
  <c r="I34" i="10"/>
  <c r="J33" i="10"/>
  <c r="J32" i="10" s="1"/>
  <c r="J31" i="10" s="1"/>
  <c r="I33" i="10"/>
  <c r="I32" i="10" s="1"/>
  <c r="I31" i="10" s="1"/>
  <c r="L361" i="4"/>
  <c r="K361" i="4"/>
  <c r="K360" i="4" s="1"/>
  <c r="J361" i="4"/>
  <c r="J360" i="4" s="1"/>
  <c r="I361" i="4"/>
  <c r="L360" i="4"/>
  <c r="I360" i="4"/>
  <c r="L358" i="4"/>
  <c r="L357" i="4" s="1"/>
  <c r="K358" i="4"/>
  <c r="J358" i="4"/>
  <c r="I358" i="4"/>
  <c r="I357" i="4" s="1"/>
  <c r="K357" i="4"/>
  <c r="J357" i="4"/>
  <c r="L355" i="4"/>
  <c r="K355" i="4"/>
  <c r="K354" i="4" s="1"/>
  <c r="J355" i="4"/>
  <c r="I355" i="4"/>
  <c r="I354" i="4" s="1"/>
  <c r="L354" i="4"/>
  <c r="J354" i="4"/>
  <c r="L351" i="4"/>
  <c r="K351" i="4"/>
  <c r="K350" i="4" s="1"/>
  <c r="J351" i="4"/>
  <c r="J350" i="4" s="1"/>
  <c r="I351" i="4"/>
  <c r="L350" i="4"/>
  <c r="I350" i="4"/>
  <c r="L347" i="4"/>
  <c r="L346" i="4" s="1"/>
  <c r="K347" i="4"/>
  <c r="J347" i="4"/>
  <c r="I347" i="4"/>
  <c r="I346" i="4" s="1"/>
  <c r="K346" i="4"/>
  <c r="J346" i="4"/>
  <c r="L343" i="4"/>
  <c r="L342" i="4" s="1"/>
  <c r="L332" i="4" s="1"/>
  <c r="K343" i="4"/>
  <c r="K342" i="4" s="1"/>
  <c r="J343" i="4"/>
  <c r="I343" i="4"/>
  <c r="I342" i="4" s="1"/>
  <c r="J342" i="4"/>
  <c r="L339" i="4"/>
  <c r="K339" i="4"/>
  <c r="J339" i="4"/>
  <c r="I339" i="4"/>
  <c r="L336" i="4"/>
  <c r="K336" i="4"/>
  <c r="J336" i="4"/>
  <c r="I336" i="4"/>
  <c r="P334" i="4"/>
  <c r="O334" i="4"/>
  <c r="N334" i="4"/>
  <c r="M334" i="4"/>
  <c r="L334" i="4"/>
  <c r="K334" i="4"/>
  <c r="K333" i="4" s="1"/>
  <c r="J334" i="4"/>
  <c r="J333" i="4" s="1"/>
  <c r="I334" i="4"/>
  <c r="L333" i="4"/>
  <c r="I333" i="4"/>
  <c r="L329" i="4"/>
  <c r="K329" i="4"/>
  <c r="K328" i="4" s="1"/>
  <c r="J329" i="4"/>
  <c r="J328" i="4" s="1"/>
  <c r="I329" i="4"/>
  <c r="L328" i="4"/>
  <c r="I328" i="4"/>
  <c r="L326" i="4"/>
  <c r="L325" i="4" s="1"/>
  <c r="K326" i="4"/>
  <c r="J326" i="4"/>
  <c r="I326" i="4"/>
  <c r="I325" i="4" s="1"/>
  <c r="K325" i="4"/>
  <c r="J325" i="4"/>
  <c r="L323" i="4"/>
  <c r="K323" i="4"/>
  <c r="K322" i="4" s="1"/>
  <c r="J323" i="4"/>
  <c r="I323" i="4"/>
  <c r="I322" i="4" s="1"/>
  <c r="L322" i="4"/>
  <c r="J322" i="4"/>
  <c r="L319" i="4"/>
  <c r="K319" i="4"/>
  <c r="K318" i="4" s="1"/>
  <c r="J319" i="4"/>
  <c r="J318" i="4" s="1"/>
  <c r="I319" i="4"/>
  <c r="L318" i="4"/>
  <c r="I318" i="4"/>
  <c r="L315" i="4"/>
  <c r="L314" i="4" s="1"/>
  <c r="K315" i="4"/>
  <c r="J315" i="4"/>
  <c r="I315" i="4"/>
  <c r="I314" i="4" s="1"/>
  <c r="K314" i="4"/>
  <c r="J314" i="4"/>
  <c r="L311" i="4"/>
  <c r="K311" i="4"/>
  <c r="K310" i="4" s="1"/>
  <c r="J311" i="4"/>
  <c r="I311" i="4"/>
  <c r="I310" i="4" s="1"/>
  <c r="L310" i="4"/>
  <c r="J310" i="4"/>
  <c r="L307" i="4"/>
  <c r="K307" i="4"/>
  <c r="J307" i="4"/>
  <c r="I307" i="4"/>
  <c r="L304" i="4"/>
  <c r="K304" i="4"/>
  <c r="J304" i="4"/>
  <c r="I304" i="4"/>
  <c r="L302" i="4"/>
  <c r="L301" i="4" s="1"/>
  <c r="K302" i="4"/>
  <c r="J302" i="4"/>
  <c r="I302" i="4"/>
  <c r="I301" i="4" s="1"/>
  <c r="K301" i="4"/>
  <c r="K300" i="4" s="1"/>
  <c r="J301" i="4"/>
  <c r="L296" i="4"/>
  <c r="K296" i="4"/>
  <c r="K295" i="4" s="1"/>
  <c r="J296" i="4"/>
  <c r="J295" i="4" s="1"/>
  <c r="I296" i="4"/>
  <c r="L295" i="4"/>
  <c r="I295" i="4"/>
  <c r="L293" i="4"/>
  <c r="L292" i="4" s="1"/>
  <c r="K293" i="4"/>
  <c r="J293" i="4"/>
  <c r="I293" i="4"/>
  <c r="I292" i="4" s="1"/>
  <c r="K292" i="4"/>
  <c r="J292" i="4"/>
  <c r="L290" i="4"/>
  <c r="K290" i="4"/>
  <c r="K289" i="4" s="1"/>
  <c r="J290" i="4"/>
  <c r="I290" i="4"/>
  <c r="I289" i="4" s="1"/>
  <c r="L289" i="4"/>
  <c r="J289" i="4"/>
  <c r="L286" i="4"/>
  <c r="K286" i="4"/>
  <c r="K285" i="4" s="1"/>
  <c r="J286" i="4"/>
  <c r="J285" i="4" s="1"/>
  <c r="I286" i="4"/>
  <c r="L285" i="4"/>
  <c r="I285" i="4"/>
  <c r="L282" i="4"/>
  <c r="L281" i="4" s="1"/>
  <c r="K282" i="4"/>
  <c r="J282" i="4"/>
  <c r="I282" i="4"/>
  <c r="I281" i="4" s="1"/>
  <c r="K281" i="4"/>
  <c r="J281" i="4"/>
  <c r="L278" i="4"/>
  <c r="K278" i="4"/>
  <c r="K277" i="4" s="1"/>
  <c r="J278" i="4"/>
  <c r="I278" i="4"/>
  <c r="I277" i="4" s="1"/>
  <c r="L277" i="4"/>
  <c r="J277" i="4"/>
  <c r="L274" i="4"/>
  <c r="K274" i="4"/>
  <c r="J274" i="4"/>
  <c r="I274" i="4"/>
  <c r="L271" i="4"/>
  <c r="K271" i="4"/>
  <c r="J271" i="4"/>
  <c r="I271" i="4"/>
  <c r="L269" i="4"/>
  <c r="L268" i="4" s="1"/>
  <c r="L267" i="4" s="1"/>
  <c r="K269" i="4"/>
  <c r="J269" i="4"/>
  <c r="I269" i="4"/>
  <c r="I268" i="4" s="1"/>
  <c r="K268" i="4"/>
  <c r="J268" i="4"/>
  <c r="J267" i="4" s="1"/>
  <c r="L264" i="4"/>
  <c r="L263" i="4" s="1"/>
  <c r="K264" i="4"/>
  <c r="J264" i="4"/>
  <c r="J263" i="4" s="1"/>
  <c r="I264" i="4"/>
  <c r="I263" i="4" s="1"/>
  <c r="K263" i="4"/>
  <c r="L261" i="4"/>
  <c r="L260" i="4" s="1"/>
  <c r="K261" i="4"/>
  <c r="K260" i="4" s="1"/>
  <c r="J261" i="4"/>
  <c r="I261" i="4"/>
  <c r="I260" i="4" s="1"/>
  <c r="J260" i="4"/>
  <c r="L258" i="4"/>
  <c r="K258" i="4"/>
  <c r="K257" i="4" s="1"/>
  <c r="J258" i="4"/>
  <c r="J257" i="4" s="1"/>
  <c r="I258" i="4"/>
  <c r="L257" i="4"/>
  <c r="I257" i="4"/>
  <c r="L254" i="4"/>
  <c r="L253" i="4" s="1"/>
  <c r="K254" i="4"/>
  <c r="J254" i="4"/>
  <c r="J253" i="4" s="1"/>
  <c r="I254" i="4"/>
  <c r="I253" i="4" s="1"/>
  <c r="K253" i="4"/>
  <c r="L250" i="4"/>
  <c r="L249" i="4" s="1"/>
  <c r="K250" i="4"/>
  <c r="K249" i="4" s="1"/>
  <c r="J250" i="4"/>
  <c r="I250" i="4"/>
  <c r="I249" i="4" s="1"/>
  <c r="J249" i="4"/>
  <c r="L246" i="4"/>
  <c r="K246" i="4"/>
  <c r="K245" i="4" s="1"/>
  <c r="J246" i="4"/>
  <c r="J245" i="4" s="1"/>
  <c r="I246" i="4"/>
  <c r="L245" i="4"/>
  <c r="I245" i="4"/>
  <c r="L242" i="4"/>
  <c r="K242" i="4"/>
  <c r="J242" i="4"/>
  <c r="I242" i="4"/>
  <c r="L239" i="4"/>
  <c r="K239" i="4"/>
  <c r="J239" i="4"/>
  <c r="I239" i="4"/>
  <c r="L237" i="4"/>
  <c r="K237" i="4"/>
  <c r="K236" i="4" s="1"/>
  <c r="K235" i="4" s="1"/>
  <c r="J237" i="4"/>
  <c r="I237" i="4"/>
  <c r="I236" i="4" s="1"/>
  <c r="L236" i="4"/>
  <c r="L235" i="4" s="1"/>
  <c r="L234" i="4" s="1"/>
  <c r="J236" i="4"/>
  <c r="L230" i="4"/>
  <c r="L229" i="4" s="1"/>
  <c r="L228" i="4" s="1"/>
  <c r="K230" i="4"/>
  <c r="J230" i="4"/>
  <c r="I230" i="4"/>
  <c r="I229" i="4" s="1"/>
  <c r="I228" i="4" s="1"/>
  <c r="K229" i="4"/>
  <c r="K228" i="4" s="1"/>
  <c r="J229" i="4"/>
  <c r="J228" i="4" s="1"/>
  <c r="L226" i="4"/>
  <c r="L225" i="4" s="1"/>
  <c r="L224" i="4" s="1"/>
  <c r="K226" i="4"/>
  <c r="J226" i="4"/>
  <c r="I226" i="4"/>
  <c r="I225" i="4" s="1"/>
  <c r="I224" i="4" s="1"/>
  <c r="K225" i="4"/>
  <c r="K224" i="4" s="1"/>
  <c r="J225" i="4"/>
  <c r="J224" i="4" s="1"/>
  <c r="P217" i="4"/>
  <c r="O217" i="4"/>
  <c r="N217" i="4"/>
  <c r="M217" i="4"/>
  <c r="L217" i="4"/>
  <c r="K217" i="4"/>
  <c r="K216" i="4" s="1"/>
  <c r="J217" i="4"/>
  <c r="J216" i="4" s="1"/>
  <c r="I217" i="4"/>
  <c r="L216" i="4"/>
  <c r="I216" i="4"/>
  <c r="L214" i="4"/>
  <c r="L213" i="4" s="1"/>
  <c r="L212" i="4" s="1"/>
  <c r="K214" i="4"/>
  <c r="J214" i="4"/>
  <c r="I214" i="4"/>
  <c r="I213" i="4" s="1"/>
  <c r="I212" i="4" s="1"/>
  <c r="K213" i="4"/>
  <c r="K212" i="4" s="1"/>
  <c r="J213" i="4"/>
  <c r="L207" i="4"/>
  <c r="L206" i="4" s="1"/>
  <c r="L205" i="4" s="1"/>
  <c r="K207" i="4"/>
  <c r="J207" i="4"/>
  <c r="I207" i="4"/>
  <c r="I206" i="4" s="1"/>
  <c r="I205" i="4" s="1"/>
  <c r="K206" i="4"/>
  <c r="K205" i="4" s="1"/>
  <c r="J206" i="4"/>
  <c r="J205" i="4" s="1"/>
  <c r="L203" i="4"/>
  <c r="L202" i="4" s="1"/>
  <c r="K203" i="4"/>
  <c r="J203" i="4"/>
  <c r="I203" i="4"/>
  <c r="I202" i="4" s="1"/>
  <c r="K202" i="4"/>
  <c r="J202" i="4"/>
  <c r="L198" i="4"/>
  <c r="K198" i="4"/>
  <c r="K197" i="4" s="1"/>
  <c r="J198" i="4"/>
  <c r="I198" i="4"/>
  <c r="I197" i="4" s="1"/>
  <c r="L197" i="4"/>
  <c r="J197" i="4"/>
  <c r="L192" i="4"/>
  <c r="K192" i="4"/>
  <c r="K191" i="4" s="1"/>
  <c r="J192" i="4"/>
  <c r="J191" i="4" s="1"/>
  <c r="I192" i="4"/>
  <c r="L191" i="4"/>
  <c r="I191" i="4"/>
  <c r="L187" i="4"/>
  <c r="L186" i="4" s="1"/>
  <c r="K187" i="4"/>
  <c r="K186" i="4" s="1"/>
  <c r="J187" i="4"/>
  <c r="J186" i="4" s="1"/>
  <c r="I187" i="4"/>
  <c r="I186" i="4" s="1"/>
  <c r="L184" i="4"/>
  <c r="L183" i="4" s="1"/>
  <c r="K184" i="4"/>
  <c r="K183" i="4" s="1"/>
  <c r="J184" i="4"/>
  <c r="J183" i="4" s="1"/>
  <c r="I184" i="4"/>
  <c r="I183" i="4" s="1"/>
  <c r="I182" i="4" s="1"/>
  <c r="I181" i="4" s="1"/>
  <c r="L176" i="4"/>
  <c r="K176" i="4"/>
  <c r="K175" i="4" s="1"/>
  <c r="J176" i="4"/>
  <c r="J175" i="4" s="1"/>
  <c r="I176" i="4"/>
  <c r="L175" i="4"/>
  <c r="I175" i="4"/>
  <c r="L171" i="4"/>
  <c r="L170" i="4" s="1"/>
  <c r="L169" i="4" s="1"/>
  <c r="K171" i="4"/>
  <c r="J171" i="4"/>
  <c r="I171" i="4"/>
  <c r="I170" i="4" s="1"/>
  <c r="I169" i="4" s="1"/>
  <c r="K170" i="4"/>
  <c r="K169" i="4" s="1"/>
  <c r="J170" i="4"/>
  <c r="L167" i="4"/>
  <c r="L166" i="4" s="1"/>
  <c r="L165" i="4" s="1"/>
  <c r="L164" i="4" s="1"/>
  <c r="K167" i="4"/>
  <c r="J167" i="4"/>
  <c r="I167" i="4"/>
  <c r="K166" i="4"/>
  <c r="K165" i="4" s="1"/>
  <c r="K164" i="4" s="1"/>
  <c r="J166" i="4"/>
  <c r="J165" i="4" s="1"/>
  <c r="I166" i="4"/>
  <c r="I165" i="4"/>
  <c r="L162" i="4"/>
  <c r="K162" i="4"/>
  <c r="K161" i="4" s="1"/>
  <c r="J162" i="4"/>
  <c r="J161" i="4" s="1"/>
  <c r="I162" i="4"/>
  <c r="L161" i="4"/>
  <c r="I161" i="4"/>
  <c r="L157" i="4"/>
  <c r="L156" i="4" s="1"/>
  <c r="L155" i="4" s="1"/>
  <c r="L154" i="4" s="1"/>
  <c r="K157" i="4"/>
  <c r="J157" i="4"/>
  <c r="I157" i="4"/>
  <c r="K156" i="4"/>
  <c r="K155" i="4" s="1"/>
  <c r="K154" i="4" s="1"/>
  <c r="J156" i="4"/>
  <c r="I156" i="4"/>
  <c r="I155" i="4"/>
  <c r="I154" i="4" s="1"/>
  <c r="L151" i="4"/>
  <c r="K151" i="4"/>
  <c r="K150" i="4" s="1"/>
  <c r="K149" i="4" s="1"/>
  <c r="J151" i="4"/>
  <c r="J150" i="4" s="1"/>
  <c r="J149" i="4" s="1"/>
  <c r="I151" i="4"/>
  <c r="L150" i="4"/>
  <c r="I150" i="4"/>
  <c r="I149" i="4" s="1"/>
  <c r="L149" i="4"/>
  <c r="L147" i="4"/>
  <c r="K147" i="4"/>
  <c r="K146" i="4" s="1"/>
  <c r="J147" i="4"/>
  <c r="J146" i="4" s="1"/>
  <c r="I147" i="4"/>
  <c r="L146" i="4"/>
  <c r="I146" i="4"/>
  <c r="L143" i="4"/>
  <c r="L142" i="4" s="1"/>
  <c r="L141" i="4" s="1"/>
  <c r="K143" i="4"/>
  <c r="J143" i="4"/>
  <c r="I143" i="4"/>
  <c r="K142" i="4"/>
  <c r="K141" i="4" s="1"/>
  <c r="J142" i="4"/>
  <c r="J141" i="4" s="1"/>
  <c r="I142" i="4"/>
  <c r="I141" i="4"/>
  <c r="L138" i="4"/>
  <c r="L137" i="4" s="1"/>
  <c r="L136" i="4" s="1"/>
  <c r="K138" i="4"/>
  <c r="J138" i="4"/>
  <c r="I138" i="4"/>
  <c r="K137" i="4"/>
  <c r="K136" i="4" s="1"/>
  <c r="J137" i="4"/>
  <c r="J136" i="4" s="1"/>
  <c r="J135" i="4" s="1"/>
  <c r="I137" i="4"/>
  <c r="I136" i="4"/>
  <c r="L133" i="4"/>
  <c r="K133" i="4"/>
  <c r="K132" i="4" s="1"/>
  <c r="K131" i="4" s="1"/>
  <c r="J133" i="4"/>
  <c r="J132" i="4" s="1"/>
  <c r="J131" i="4" s="1"/>
  <c r="I133" i="4"/>
  <c r="L132" i="4"/>
  <c r="I132" i="4"/>
  <c r="I131" i="4" s="1"/>
  <c r="L131" i="4"/>
  <c r="L129" i="4"/>
  <c r="K129" i="4"/>
  <c r="K128" i="4" s="1"/>
  <c r="K127" i="4" s="1"/>
  <c r="J129" i="4"/>
  <c r="J128" i="4" s="1"/>
  <c r="J127" i="4" s="1"/>
  <c r="I129" i="4"/>
  <c r="L128" i="4"/>
  <c r="I128" i="4"/>
  <c r="I127" i="4" s="1"/>
  <c r="L127" i="4"/>
  <c r="L125" i="4"/>
  <c r="K125" i="4"/>
  <c r="K124" i="4" s="1"/>
  <c r="K123" i="4" s="1"/>
  <c r="J125" i="4"/>
  <c r="J124" i="4" s="1"/>
  <c r="J123" i="4" s="1"/>
  <c r="I125" i="4"/>
  <c r="L124" i="4"/>
  <c r="I124" i="4"/>
  <c r="I123" i="4" s="1"/>
  <c r="L123" i="4"/>
  <c r="L121" i="4"/>
  <c r="K121" i="4"/>
  <c r="K120" i="4" s="1"/>
  <c r="K119" i="4" s="1"/>
  <c r="J121" i="4"/>
  <c r="J120" i="4" s="1"/>
  <c r="J119" i="4" s="1"/>
  <c r="I121" i="4"/>
  <c r="L120" i="4"/>
  <c r="I120" i="4"/>
  <c r="I119" i="4" s="1"/>
  <c r="L119" i="4"/>
  <c r="L117" i="4"/>
  <c r="K117" i="4"/>
  <c r="K116" i="4" s="1"/>
  <c r="K115" i="4" s="1"/>
  <c r="J117" i="4"/>
  <c r="J116" i="4" s="1"/>
  <c r="J115" i="4" s="1"/>
  <c r="I117" i="4"/>
  <c r="L116" i="4"/>
  <c r="I116" i="4"/>
  <c r="I115" i="4" s="1"/>
  <c r="L115" i="4"/>
  <c r="L112" i="4"/>
  <c r="K112" i="4"/>
  <c r="K111" i="4" s="1"/>
  <c r="K110" i="4" s="1"/>
  <c r="J112" i="4"/>
  <c r="J111" i="4" s="1"/>
  <c r="J110" i="4" s="1"/>
  <c r="I112" i="4"/>
  <c r="L111" i="4"/>
  <c r="I111" i="4"/>
  <c r="I110" i="4" s="1"/>
  <c r="L110" i="4"/>
  <c r="L109" i="4" s="1"/>
  <c r="L106" i="4"/>
  <c r="K106" i="4"/>
  <c r="K105" i="4" s="1"/>
  <c r="J106" i="4"/>
  <c r="I106" i="4"/>
  <c r="I105" i="4" s="1"/>
  <c r="L105" i="4"/>
  <c r="J105" i="4"/>
  <c r="L102" i="4"/>
  <c r="K102" i="4"/>
  <c r="K101" i="4" s="1"/>
  <c r="K100" i="4" s="1"/>
  <c r="J102" i="4"/>
  <c r="J101" i="4" s="1"/>
  <c r="J100" i="4" s="1"/>
  <c r="I102" i="4"/>
  <c r="L101" i="4"/>
  <c r="I101" i="4"/>
  <c r="L100" i="4"/>
  <c r="L97" i="4"/>
  <c r="K97" i="4"/>
  <c r="K96" i="4" s="1"/>
  <c r="K95" i="4" s="1"/>
  <c r="J97" i="4"/>
  <c r="J96" i="4" s="1"/>
  <c r="J95" i="4" s="1"/>
  <c r="I97" i="4"/>
  <c r="L96" i="4"/>
  <c r="I96" i="4"/>
  <c r="I95" i="4" s="1"/>
  <c r="L95" i="4"/>
  <c r="L92" i="4"/>
  <c r="K92" i="4"/>
  <c r="K91" i="4" s="1"/>
  <c r="K90" i="4" s="1"/>
  <c r="K89" i="4" s="1"/>
  <c r="J92" i="4"/>
  <c r="J91" i="4" s="1"/>
  <c r="J90" i="4" s="1"/>
  <c r="I92" i="4"/>
  <c r="L91" i="4"/>
  <c r="I91" i="4"/>
  <c r="I90" i="4" s="1"/>
  <c r="L90" i="4"/>
  <c r="L89" i="4" s="1"/>
  <c r="L85" i="4"/>
  <c r="K85" i="4"/>
  <c r="J85" i="4"/>
  <c r="I85" i="4"/>
  <c r="I84" i="4" s="1"/>
  <c r="I83" i="4" s="1"/>
  <c r="I82" i="4" s="1"/>
  <c r="L84" i="4"/>
  <c r="L83" i="4" s="1"/>
  <c r="L82" i="4" s="1"/>
  <c r="K84" i="4"/>
  <c r="J84" i="4"/>
  <c r="K83" i="4"/>
  <c r="K82" i="4" s="1"/>
  <c r="J83" i="4"/>
  <c r="J82" i="4" s="1"/>
  <c r="L80" i="4"/>
  <c r="L79" i="4" s="1"/>
  <c r="L78" i="4" s="1"/>
  <c r="K80" i="4"/>
  <c r="J80" i="4"/>
  <c r="I80" i="4"/>
  <c r="K79" i="4"/>
  <c r="K78" i="4" s="1"/>
  <c r="J79" i="4"/>
  <c r="J78" i="4" s="1"/>
  <c r="I79" i="4"/>
  <c r="I78" i="4"/>
  <c r="L74" i="4"/>
  <c r="L73" i="4" s="1"/>
  <c r="L62" i="4" s="1"/>
  <c r="L61" i="4" s="1"/>
  <c r="K74" i="4"/>
  <c r="J74" i="4"/>
  <c r="I74" i="4"/>
  <c r="K73" i="4"/>
  <c r="J73" i="4"/>
  <c r="I73" i="4"/>
  <c r="L69" i="4"/>
  <c r="K69" i="4"/>
  <c r="J69" i="4"/>
  <c r="I69" i="4"/>
  <c r="I68" i="4" s="1"/>
  <c r="L68" i="4"/>
  <c r="K68" i="4"/>
  <c r="J68" i="4"/>
  <c r="L64" i="4"/>
  <c r="K64" i="4"/>
  <c r="K63" i="4" s="1"/>
  <c r="K62" i="4" s="1"/>
  <c r="K61" i="4" s="1"/>
  <c r="J64" i="4"/>
  <c r="J63" i="4" s="1"/>
  <c r="J62" i="4" s="1"/>
  <c r="J61" i="4" s="1"/>
  <c r="I64" i="4"/>
  <c r="L63" i="4"/>
  <c r="I63" i="4"/>
  <c r="I62" i="4" s="1"/>
  <c r="I61" i="4" s="1"/>
  <c r="L45" i="4"/>
  <c r="L44" i="4" s="1"/>
  <c r="L43" i="4" s="1"/>
  <c r="L42" i="4" s="1"/>
  <c r="K45" i="4"/>
  <c r="J45" i="4"/>
  <c r="I45" i="4"/>
  <c r="I44" i="4" s="1"/>
  <c r="I43" i="4" s="1"/>
  <c r="I42" i="4" s="1"/>
  <c r="K44" i="4"/>
  <c r="J44" i="4"/>
  <c r="J43" i="4" s="1"/>
  <c r="J42" i="4" s="1"/>
  <c r="K43" i="4"/>
  <c r="K42" i="4" s="1"/>
  <c r="L40" i="4"/>
  <c r="L39" i="4" s="1"/>
  <c r="L38" i="4" s="1"/>
  <c r="K40" i="4"/>
  <c r="J40" i="4"/>
  <c r="J39" i="4" s="1"/>
  <c r="J38" i="4" s="1"/>
  <c r="I40" i="4"/>
  <c r="K39" i="4"/>
  <c r="K38" i="4" s="1"/>
  <c r="I39" i="4"/>
  <c r="I38" i="4" s="1"/>
  <c r="L36" i="4"/>
  <c r="K36" i="4"/>
  <c r="J36" i="4"/>
  <c r="I36" i="4"/>
  <c r="L34" i="4"/>
  <c r="K34" i="4"/>
  <c r="K33" i="4" s="1"/>
  <c r="K32" i="4" s="1"/>
  <c r="J34" i="4"/>
  <c r="J33" i="4" s="1"/>
  <c r="J32" i="4" s="1"/>
  <c r="I34" i="4"/>
  <c r="L33" i="4"/>
  <c r="L32" i="4" s="1"/>
  <c r="L31" i="4" s="1"/>
  <c r="I33" i="4"/>
  <c r="I32" i="4" s="1"/>
  <c r="L361" i="38"/>
  <c r="L360" i="38" s="1"/>
  <c r="K361" i="38"/>
  <c r="K360" i="38" s="1"/>
  <c r="J361" i="38"/>
  <c r="I361" i="38"/>
  <c r="J360" i="38"/>
  <c r="I360" i="38"/>
  <c r="L358" i="38"/>
  <c r="K358" i="38"/>
  <c r="J358" i="38"/>
  <c r="I358" i="38"/>
  <c r="L357" i="38"/>
  <c r="K357" i="38"/>
  <c r="J357" i="38"/>
  <c r="I357" i="38"/>
  <c r="L355" i="38"/>
  <c r="K355" i="38"/>
  <c r="J355" i="38"/>
  <c r="J354" i="38" s="1"/>
  <c r="I355" i="38"/>
  <c r="I354" i="38" s="1"/>
  <c r="L354" i="38"/>
  <c r="K354" i="38"/>
  <c r="L351" i="38"/>
  <c r="L350" i="38" s="1"/>
  <c r="K351" i="38"/>
  <c r="K350" i="38" s="1"/>
  <c r="J351" i="38"/>
  <c r="I351" i="38"/>
  <c r="J350" i="38"/>
  <c r="I350" i="38"/>
  <c r="L347" i="38"/>
  <c r="K347" i="38"/>
  <c r="J347" i="38"/>
  <c r="I347" i="38"/>
  <c r="L346" i="38"/>
  <c r="K346" i="38"/>
  <c r="J346" i="38"/>
  <c r="I346" i="38"/>
  <c r="L343" i="38"/>
  <c r="K343" i="38"/>
  <c r="J343" i="38"/>
  <c r="J342" i="38" s="1"/>
  <c r="I343" i="38"/>
  <c r="I342" i="38" s="1"/>
  <c r="L342" i="38"/>
  <c r="K342" i="38"/>
  <c r="L339" i="38"/>
  <c r="K339" i="38"/>
  <c r="J339" i="38"/>
  <c r="I339" i="38"/>
  <c r="L336" i="38"/>
  <c r="K336" i="38"/>
  <c r="J336" i="38"/>
  <c r="I336" i="38"/>
  <c r="P334" i="38"/>
  <c r="O334" i="38"/>
  <c r="N334" i="38"/>
  <c r="M334" i="38"/>
  <c r="L334" i="38"/>
  <c r="L333" i="38" s="1"/>
  <c r="K334" i="38"/>
  <c r="K333" i="38" s="1"/>
  <c r="K332" i="38" s="1"/>
  <c r="J334" i="38"/>
  <c r="I334" i="38"/>
  <c r="J333" i="38"/>
  <c r="J332" i="38" s="1"/>
  <c r="I333" i="38"/>
  <c r="L329" i="38"/>
  <c r="L328" i="38" s="1"/>
  <c r="K329" i="38"/>
  <c r="K328" i="38" s="1"/>
  <c r="J329" i="38"/>
  <c r="I329" i="38"/>
  <c r="J328" i="38"/>
  <c r="I328" i="38"/>
  <c r="L326" i="38"/>
  <c r="K326" i="38"/>
  <c r="J326" i="38"/>
  <c r="I326" i="38"/>
  <c r="L325" i="38"/>
  <c r="K325" i="38"/>
  <c r="J325" i="38"/>
  <c r="I325" i="38"/>
  <c r="L323" i="38"/>
  <c r="K323" i="38"/>
  <c r="J323" i="38"/>
  <c r="J322" i="38" s="1"/>
  <c r="I323" i="38"/>
  <c r="I322" i="38" s="1"/>
  <c r="L322" i="38"/>
  <c r="K322" i="38"/>
  <c r="L319" i="38"/>
  <c r="L318" i="38" s="1"/>
  <c r="K319" i="38"/>
  <c r="K318" i="38" s="1"/>
  <c r="J319" i="38"/>
  <c r="I319" i="38"/>
  <c r="J318" i="38"/>
  <c r="I318" i="38"/>
  <c r="L315" i="38"/>
  <c r="K315" i="38"/>
  <c r="J315" i="38"/>
  <c r="I315" i="38"/>
  <c r="L314" i="38"/>
  <c r="K314" i="38"/>
  <c r="J314" i="38"/>
  <c r="I314" i="38"/>
  <c r="L311" i="38"/>
  <c r="K311" i="38"/>
  <c r="J311" i="38"/>
  <c r="J310" i="38" s="1"/>
  <c r="I311" i="38"/>
  <c r="I310" i="38" s="1"/>
  <c r="L310" i="38"/>
  <c r="K310" i="38"/>
  <c r="L307" i="38"/>
  <c r="K307" i="38"/>
  <c r="J307" i="38"/>
  <c r="I307" i="38"/>
  <c r="L304" i="38"/>
  <c r="K304" i="38"/>
  <c r="J304" i="38"/>
  <c r="J301" i="38" s="1"/>
  <c r="J300" i="38" s="1"/>
  <c r="J299" i="38" s="1"/>
  <c r="I304" i="38"/>
  <c r="I301" i="38" s="1"/>
  <c r="L302" i="38"/>
  <c r="K302" i="38"/>
  <c r="J302" i="38"/>
  <c r="I302" i="38"/>
  <c r="L301" i="38"/>
  <c r="L300" i="38" s="1"/>
  <c r="K301" i="38"/>
  <c r="L296" i="38"/>
  <c r="L295" i="38" s="1"/>
  <c r="K296" i="38"/>
  <c r="K295" i="38" s="1"/>
  <c r="J296" i="38"/>
  <c r="I296" i="38"/>
  <c r="J295" i="38"/>
  <c r="I295" i="38"/>
  <c r="L293" i="38"/>
  <c r="K293" i="38"/>
  <c r="J293" i="38"/>
  <c r="I293" i="38"/>
  <c r="L292" i="38"/>
  <c r="K292" i="38"/>
  <c r="J292" i="38"/>
  <c r="I292" i="38"/>
  <c r="L290" i="38"/>
  <c r="K290" i="38"/>
  <c r="J290" i="38"/>
  <c r="J289" i="38" s="1"/>
  <c r="I290" i="38"/>
  <c r="I289" i="38" s="1"/>
  <c r="L289" i="38"/>
  <c r="K289" i="38"/>
  <c r="L286" i="38"/>
  <c r="L285" i="38" s="1"/>
  <c r="K286" i="38"/>
  <c r="K285" i="38" s="1"/>
  <c r="J286" i="38"/>
  <c r="I286" i="38"/>
  <c r="J285" i="38"/>
  <c r="I285" i="38"/>
  <c r="L282" i="38"/>
  <c r="K282" i="38"/>
  <c r="J282" i="38"/>
  <c r="I282" i="38"/>
  <c r="L281" i="38"/>
  <c r="K281" i="38"/>
  <c r="J281" i="38"/>
  <c r="I281" i="38"/>
  <c r="L278" i="38"/>
  <c r="K278" i="38"/>
  <c r="J278" i="38"/>
  <c r="J277" i="38" s="1"/>
  <c r="I278" i="38"/>
  <c r="I277" i="38" s="1"/>
  <c r="I267" i="38" s="1"/>
  <c r="L277" i="38"/>
  <c r="K277" i="38"/>
  <c r="L274" i="38"/>
  <c r="K274" i="38"/>
  <c r="J274" i="38"/>
  <c r="I274" i="38"/>
  <c r="L271" i="38"/>
  <c r="K271" i="38"/>
  <c r="J271" i="38"/>
  <c r="I271" i="38"/>
  <c r="L269" i="38"/>
  <c r="K269" i="38"/>
  <c r="J269" i="38"/>
  <c r="I269" i="38"/>
  <c r="L268" i="38"/>
  <c r="L267" i="38" s="1"/>
  <c r="K268" i="38"/>
  <c r="J268" i="38"/>
  <c r="I268" i="38"/>
  <c r="L264" i="38"/>
  <c r="K264" i="38"/>
  <c r="J264" i="38"/>
  <c r="I264" i="38"/>
  <c r="L263" i="38"/>
  <c r="K263" i="38"/>
  <c r="J263" i="38"/>
  <c r="I263" i="38"/>
  <c r="L261" i="38"/>
  <c r="L260" i="38" s="1"/>
  <c r="K261" i="38"/>
  <c r="J261" i="38"/>
  <c r="J260" i="38" s="1"/>
  <c r="I261" i="38"/>
  <c r="I260" i="38" s="1"/>
  <c r="K260" i="38"/>
  <c r="L258" i="38"/>
  <c r="L257" i="38" s="1"/>
  <c r="K258" i="38"/>
  <c r="K257" i="38" s="1"/>
  <c r="J258" i="38"/>
  <c r="I258" i="38"/>
  <c r="J257" i="38"/>
  <c r="I257" i="38"/>
  <c r="L254" i="38"/>
  <c r="K254" i="38"/>
  <c r="J254" i="38"/>
  <c r="I254" i="38"/>
  <c r="L253" i="38"/>
  <c r="K253" i="38"/>
  <c r="J253" i="38"/>
  <c r="I253" i="38"/>
  <c r="L250" i="38"/>
  <c r="L249" i="38" s="1"/>
  <c r="K250" i="38"/>
  <c r="J250" i="38"/>
  <c r="J249" i="38" s="1"/>
  <c r="I250" i="38"/>
  <c r="I249" i="38" s="1"/>
  <c r="K249" i="38"/>
  <c r="L246" i="38"/>
  <c r="L245" i="38" s="1"/>
  <c r="L235" i="38" s="1"/>
  <c r="L234" i="38" s="1"/>
  <c r="K246" i="38"/>
  <c r="K245" i="38" s="1"/>
  <c r="J246" i="38"/>
  <c r="I246" i="38"/>
  <c r="J245" i="38"/>
  <c r="I245" i="38"/>
  <c r="L242" i="38"/>
  <c r="K242" i="38"/>
  <c r="J242" i="38"/>
  <c r="I242" i="38"/>
  <c r="L239" i="38"/>
  <c r="K239" i="38"/>
  <c r="J239" i="38"/>
  <c r="I239" i="38"/>
  <c r="L237" i="38"/>
  <c r="K237" i="38"/>
  <c r="J237" i="38"/>
  <c r="J236" i="38" s="1"/>
  <c r="I237" i="38"/>
  <c r="I236" i="38" s="1"/>
  <c r="I235" i="38" s="1"/>
  <c r="L236" i="38"/>
  <c r="K236" i="38"/>
  <c r="K235" i="38"/>
  <c r="L230" i="38"/>
  <c r="K230" i="38"/>
  <c r="J230" i="38"/>
  <c r="I230" i="38"/>
  <c r="L229" i="38"/>
  <c r="L228" i="38" s="1"/>
  <c r="K229" i="38"/>
  <c r="K228" i="38" s="1"/>
  <c r="J229" i="38"/>
  <c r="I229" i="38"/>
  <c r="J228" i="38"/>
  <c r="I228" i="38"/>
  <c r="L226" i="38"/>
  <c r="K226" i="38"/>
  <c r="J226" i="38"/>
  <c r="I226" i="38"/>
  <c r="L225" i="38"/>
  <c r="L224" i="38" s="1"/>
  <c r="K225" i="38"/>
  <c r="K224" i="38" s="1"/>
  <c r="J225" i="38"/>
  <c r="I225" i="38"/>
  <c r="J224" i="38"/>
  <c r="I224" i="38"/>
  <c r="P217" i="38"/>
  <c r="O217" i="38"/>
  <c r="N217" i="38"/>
  <c r="M217" i="38"/>
  <c r="L217" i="38"/>
  <c r="L216" i="38" s="1"/>
  <c r="K217" i="38"/>
  <c r="K216" i="38" s="1"/>
  <c r="J217" i="38"/>
  <c r="I217" i="38"/>
  <c r="J216" i="38"/>
  <c r="J212" i="38" s="1"/>
  <c r="I216" i="38"/>
  <c r="L214" i="38"/>
  <c r="K214" i="38"/>
  <c r="J214" i="38"/>
  <c r="I214" i="38"/>
  <c r="L213" i="38"/>
  <c r="L212" i="38" s="1"/>
  <c r="K213" i="38"/>
  <c r="J213" i="38"/>
  <c r="I213" i="38"/>
  <c r="I212" i="38"/>
  <c r="L207" i="38"/>
  <c r="K207" i="38"/>
  <c r="J207" i="38"/>
  <c r="I207" i="38"/>
  <c r="L206" i="38"/>
  <c r="L205" i="38" s="1"/>
  <c r="K206" i="38"/>
  <c r="K205" i="38" s="1"/>
  <c r="J206" i="38"/>
  <c r="I206" i="38"/>
  <c r="J205" i="38"/>
  <c r="I205" i="38"/>
  <c r="L203" i="38"/>
  <c r="K203" i="38"/>
  <c r="J203" i="38"/>
  <c r="J202" i="38" s="1"/>
  <c r="I203" i="38"/>
  <c r="I202" i="38" s="1"/>
  <c r="L202" i="38"/>
  <c r="K202" i="38"/>
  <c r="L198" i="38"/>
  <c r="L197" i="38" s="1"/>
  <c r="K198" i="38"/>
  <c r="K197" i="38" s="1"/>
  <c r="J198" i="38"/>
  <c r="J197" i="38" s="1"/>
  <c r="I198" i="38"/>
  <c r="I197" i="38" s="1"/>
  <c r="L192" i="38"/>
  <c r="L191" i="38" s="1"/>
  <c r="K192" i="38"/>
  <c r="K191" i="38" s="1"/>
  <c r="J192" i="38"/>
  <c r="I192" i="38"/>
  <c r="J191" i="38"/>
  <c r="I191" i="38"/>
  <c r="L187" i="38"/>
  <c r="K187" i="38"/>
  <c r="K186" i="38" s="1"/>
  <c r="J187" i="38"/>
  <c r="J186" i="38" s="1"/>
  <c r="I187" i="38"/>
  <c r="L186" i="38"/>
  <c r="I186" i="38"/>
  <c r="L184" i="38"/>
  <c r="L183" i="38" s="1"/>
  <c r="K184" i="38"/>
  <c r="J184" i="38"/>
  <c r="J183" i="38" s="1"/>
  <c r="I184" i="38"/>
  <c r="I183" i="38" s="1"/>
  <c r="K183" i="38"/>
  <c r="L176" i="38"/>
  <c r="L175" i="38" s="1"/>
  <c r="K176" i="38"/>
  <c r="K175" i="38" s="1"/>
  <c r="J176" i="38"/>
  <c r="I176" i="38"/>
  <c r="J175" i="38"/>
  <c r="I175" i="38"/>
  <c r="L171" i="38"/>
  <c r="K171" i="38"/>
  <c r="J171" i="38"/>
  <c r="I171" i="38"/>
  <c r="I170" i="38" s="1"/>
  <c r="I169" i="38" s="1"/>
  <c r="L170" i="38"/>
  <c r="L169" i="38" s="1"/>
  <c r="K170" i="38"/>
  <c r="J170" i="38"/>
  <c r="J169" i="38"/>
  <c r="L167" i="38"/>
  <c r="K167" i="38"/>
  <c r="J167" i="38"/>
  <c r="I167" i="38"/>
  <c r="L166" i="38"/>
  <c r="L165" i="38" s="1"/>
  <c r="L164" i="38" s="1"/>
  <c r="K166" i="38"/>
  <c r="K165" i="38" s="1"/>
  <c r="J166" i="38"/>
  <c r="I166" i="38"/>
  <c r="J165" i="38"/>
  <c r="J164" i="38" s="1"/>
  <c r="I165" i="38"/>
  <c r="L162" i="38"/>
  <c r="L161" i="38" s="1"/>
  <c r="K162" i="38"/>
  <c r="K161" i="38" s="1"/>
  <c r="J162" i="38"/>
  <c r="I162" i="38"/>
  <c r="J161" i="38"/>
  <c r="I161" i="38"/>
  <c r="L157" i="38"/>
  <c r="K157" i="38"/>
  <c r="J157" i="38"/>
  <c r="I157" i="38"/>
  <c r="L156" i="38"/>
  <c r="K156" i="38"/>
  <c r="J156" i="38"/>
  <c r="I156" i="38"/>
  <c r="J155" i="38"/>
  <c r="J154" i="38" s="1"/>
  <c r="I155" i="38"/>
  <c r="I154" i="38" s="1"/>
  <c r="L151" i="38"/>
  <c r="L150" i="38" s="1"/>
  <c r="L149" i="38" s="1"/>
  <c r="K151" i="38"/>
  <c r="K150" i="38" s="1"/>
  <c r="K149" i="38" s="1"/>
  <c r="J151" i="38"/>
  <c r="I151" i="38"/>
  <c r="J150" i="38"/>
  <c r="J149" i="38" s="1"/>
  <c r="I150" i="38"/>
  <c r="I149" i="38" s="1"/>
  <c r="L147" i="38"/>
  <c r="L146" i="38" s="1"/>
  <c r="K147" i="38"/>
  <c r="K146" i="38" s="1"/>
  <c r="J147" i="38"/>
  <c r="I147" i="38"/>
  <c r="J146" i="38"/>
  <c r="I146" i="38"/>
  <c r="L143" i="38"/>
  <c r="K143" i="38"/>
  <c r="J143" i="38"/>
  <c r="I143" i="38"/>
  <c r="L142" i="38"/>
  <c r="L141" i="38" s="1"/>
  <c r="K142" i="38"/>
  <c r="K141" i="38" s="1"/>
  <c r="J142" i="38"/>
  <c r="I142" i="38"/>
  <c r="J141" i="38"/>
  <c r="I141" i="38"/>
  <c r="L138" i="38"/>
  <c r="K138" i="38"/>
  <c r="J138" i="38"/>
  <c r="I138" i="38"/>
  <c r="L137" i="38"/>
  <c r="L136" i="38" s="1"/>
  <c r="L135" i="38" s="1"/>
  <c r="K137" i="38"/>
  <c r="K136" i="38" s="1"/>
  <c r="J137" i="38"/>
  <c r="I137" i="38"/>
  <c r="J136" i="38"/>
  <c r="J135" i="38" s="1"/>
  <c r="I136" i="38"/>
  <c r="L133" i="38"/>
  <c r="L132" i="38" s="1"/>
  <c r="L131" i="38" s="1"/>
  <c r="K133" i="38"/>
  <c r="K132" i="38" s="1"/>
  <c r="K131" i="38" s="1"/>
  <c r="J133" i="38"/>
  <c r="I133" i="38"/>
  <c r="J132" i="38"/>
  <c r="J131" i="38" s="1"/>
  <c r="I132" i="38"/>
  <c r="I131" i="38" s="1"/>
  <c r="L129" i="38"/>
  <c r="L128" i="38" s="1"/>
  <c r="L127" i="38" s="1"/>
  <c r="K129" i="38"/>
  <c r="K128" i="38" s="1"/>
  <c r="K127" i="38" s="1"/>
  <c r="J129" i="38"/>
  <c r="I129" i="38"/>
  <c r="J128" i="38"/>
  <c r="J127" i="38" s="1"/>
  <c r="I128" i="38"/>
  <c r="I127" i="38" s="1"/>
  <c r="L125" i="38"/>
  <c r="L124" i="38" s="1"/>
  <c r="L123" i="38" s="1"/>
  <c r="K125" i="38"/>
  <c r="K124" i="38" s="1"/>
  <c r="K123" i="38" s="1"/>
  <c r="J125" i="38"/>
  <c r="I125" i="38"/>
  <c r="J124" i="38"/>
  <c r="J123" i="38" s="1"/>
  <c r="I124" i="38"/>
  <c r="I123" i="38" s="1"/>
  <c r="L121" i="38"/>
  <c r="L120" i="38" s="1"/>
  <c r="L119" i="38" s="1"/>
  <c r="K121" i="38"/>
  <c r="K120" i="38" s="1"/>
  <c r="K119" i="38" s="1"/>
  <c r="J121" i="38"/>
  <c r="I121" i="38"/>
  <c r="J120" i="38"/>
  <c r="J119" i="38" s="1"/>
  <c r="I120" i="38"/>
  <c r="I119" i="38" s="1"/>
  <c r="L117" i="38"/>
  <c r="L116" i="38" s="1"/>
  <c r="L115" i="38" s="1"/>
  <c r="K117" i="38"/>
  <c r="K116" i="38" s="1"/>
  <c r="K115" i="38" s="1"/>
  <c r="J117" i="38"/>
  <c r="I117" i="38"/>
  <c r="J116" i="38"/>
  <c r="J115" i="38" s="1"/>
  <c r="I116" i="38"/>
  <c r="I115" i="38" s="1"/>
  <c r="L112" i="38"/>
  <c r="L111" i="38" s="1"/>
  <c r="L110" i="38" s="1"/>
  <c r="L109" i="38" s="1"/>
  <c r="K112" i="38"/>
  <c r="K111" i="38" s="1"/>
  <c r="K110" i="38" s="1"/>
  <c r="J112" i="38"/>
  <c r="I112" i="38"/>
  <c r="J111" i="38"/>
  <c r="J110" i="38" s="1"/>
  <c r="J109" i="38" s="1"/>
  <c r="I111" i="38"/>
  <c r="I110" i="38" s="1"/>
  <c r="I109" i="38" s="1"/>
  <c r="K109" i="38"/>
  <c r="L106" i="38"/>
  <c r="K106" i="38"/>
  <c r="J106" i="38"/>
  <c r="J105" i="38" s="1"/>
  <c r="I106" i="38"/>
  <c r="I105" i="38" s="1"/>
  <c r="L105" i="38"/>
  <c r="K105" i="38"/>
  <c r="L102" i="38"/>
  <c r="L101" i="38" s="1"/>
  <c r="L100" i="38" s="1"/>
  <c r="K102" i="38"/>
  <c r="K101" i="38" s="1"/>
  <c r="K100" i="38" s="1"/>
  <c r="J102" i="38"/>
  <c r="I102" i="38"/>
  <c r="J101" i="38"/>
  <c r="I101" i="38"/>
  <c r="I100" i="38" s="1"/>
  <c r="L97" i="38"/>
  <c r="L96" i="38" s="1"/>
  <c r="L95" i="38" s="1"/>
  <c r="K97" i="38"/>
  <c r="K96" i="38" s="1"/>
  <c r="K95" i="38" s="1"/>
  <c r="J97" i="38"/>
  <c r="I97" i="38"/>
  <c r="J96" i="38"/>
  <c r="J95" i="38" s="1"/>
  <c r="I96" i="38"/>
  <c r="I95" i="38" s="1"/>
  <c r="L92" i="38"/>
  <c r="L91" i="38" s="1"/>
  <c r="L90" i="38" s="1"/>
  <c r="L89" i="38" s="1"/>
  <c r="K92" i="38"/>
  <c r="K91" i="38" s="1"/>
  <c r="K90" i="38" s="1"/>
  <c r="J92" i="38"/>
  <c r="I92" i="38"/>
  <c r="J91" i="38"/>
  <c r="J90" i="38" s="1"/>
  <c r="I91" i="38"/>
  <c r="I90" i="38" s="1"/>
  <c r="I89" i="38" s="1"/>
  <c r="K89" i="38"/>
  <c r="L85" i="38"/>
  <c r="K85" i="38"/>
  <c r="J85" i="38"/>
  <c r="J84" i="38" s="1"/>
  <c r="J83" i="38" s="1"/>
  <c r="J82" i="38" s="1"/>
  <c r="I85" i="38"/>
  <c r="I84" i="38" s="1"/>
  <c r="I83" i="38" s="1"/>
  <c r="L84" i="38"/>
  <c r="K84" i="38"/>
  <c r="L83" i="38"/>
  <c r="L82" i="38" s="1"/>
  <c r="K83" i="38"/>
  <c r="K82" i="38" s="1"/>
  <c r="I82" i="38"/>
  <c r="L80" i="38"/>
  <c r="K80" i="38"/>
  <c r="J80" i="38"/>
  <c r="I80" i="38"/>
  <c r="L79" i="38"/>
  <c r="L78" i="38" s="1"/>
  <c r="K79" i="38"/>
  <c r="K78" i="38" s="1"/>
  <c r="J79" i="38"/>
  <c r="I79" i="38"/>
  <c r="J78" i="38"/>
  <c r="I78" i="38"/>
  <c r="L74" i="38"/>
  <c r="K74" i="38"/>
  <c r="J74" i="38"/>
  <c r="I74" i="38"/>
  <c r="L73" i="38"/>
  <c r="K73" i="38"/>
  <c r="J73" i="38"/>
  <c r="I73" i="38"/>
  <c r="L69" i="38"/>
  <c r="K69" i="38"/>
  <c r="J69" i="38"/>
  <c r="J68" i="38" s="1"/>
  <c r="I69" i="38"/>
  <c r="I68" i="38" s="1"/>
  <c r="L68" i="38"/>
  <c r="K68" i="38"/>
  <c r="L64" i="38"/>
  <c r="L63" i="38" s="1"/>
  <c r="L62" i="38" s="1"/>
  <c r="L61" i="38" s="1"/>
  <c r="K64" i="38"/>
  <c r="K63" i="38" s="1"/>
  <c r="K62" i="38" s="1"/>
  <c r="K61" i="38" s="1"/>
  <c r="J64" i="38"/>
  <c r="I64" i="38"/>
  <c r="J63" i="38"/>
  <c r="J62" i="38" s="1"/>
  <c r="J61" i="38" s="1"/>
  <c r="I63" i="38"/>
  <c r="I62" i="38" s="1"/>
  <c r="I61" i="38" s="1"/>
  <c r="L45" i="38"/>
  <c r="L44" i="38" s="1"/>
  <c r="L43" i="38" s="1"/>
  <c r="L42" i="38" s="1"/>
  <c r="K45" i="38"/>
  <c r="K44" i="38" s="1"/>
  <c r="K43" i="38" s="1"/>
  <c r="K42" i="38" s="1"/>
  <c r="J45" i="38"/>
  <c r="J44" i="38" s="1"/>
  <c r="J43" i="38" s="1"/>
  <c r="J42" i="38" s="1"/>
  <c r="I45" i="38"/>
  <c r="I44" i="38" s="1"/>
  <c r="I43" i="38" s="1"/>
  <c r="I42" i="38" s="1"/>
  <c r="L40" i="38"/>
  <c r="K40" i="38"/>
  <c r="J40" i="38"/>
  <c r="J39" i="38" s="1"/>
  <c r="J38" i="38" s="1"/>
  <c r="I40" i="38"/>
  <c r="I39" i="38" s="1"/>
  <c r="L39" i="38"/>
  <c r="L38" i="38" s="1"/>
  <c r="K39" i="38"/>
  <c r="K38" i="38" s="1"/>
  <c r="I38" i="38"/>
  <c r="L36" i="38"/>
  <c r="K36" i="38"/>
  <c r="J36" i="38"/>
  <c r="I36" i="38"/>
  <c r="L34" i="38"/>
  <c r="L33" i="38" s="1"/>
  <c r="L32" i="38" s="1"/>
  <c r="K34" i="38"/>
  <c r="K33" i="38" s="1"/>
  <c r="K32" i="38" s="1"/>
  <c r="K31" i="38" s="1"/>
  <c r="J34" i="38"/>
  <c r="I34" i="38"/>
  <c r="J33" i="38"/>
  <c r="J32" i="38" s="1"/>
  <c r="J31" i="38" s="1"/>
  <c r="I33" i="38"/>
  <c r="I32" i="38" s="1"/>
  <c r="L361" i="3"/>
  <c r="K361" i="3"/>
  <c r="K360" i="3" s="1"/>
  <c r="J361" i="3"/>
  <c r="J360" i="3" s="1"/>
  <c r="I361" i="3"/>
  <c r="L360" i="3"/>
  <c r="I360" i="3"/>
  <c r="L358" i="3"/>
  <c r="L357" i="3" s="1"/>
  <c r="K358" i="3"/>
  <c r="J358" i="3"/>
  <c r="J357" i="3" s="1"/>
  <c r="I358" i="3"/>
  <c r="K357" i="3"/>
  <c r="I357" i="3"/>
  <c r="L355" i="3"/>
  <c r="L354" i="3" s="1"/>
  <c r="K355" i="3"/>
  <c r="J355" i="3"/>
  <c r="I355" i="3"/>
  <c r="I354" i="3" s="1"/>
  <c r="K354" i="3"/>
  <c r="J354" i="3"/>
  <c r="L351" i="3"/>
  <c r="K351" i="3"/>
  <c r="K350" i="3" s="1"/>
  <c r="J351" i="3"/>
  <c r="J350" i="3" s="1"/>
  <c r="I351" i="3"/>
  <c r="L350" i="3"/>
  <c r="I350" i="3"/>
  <c r="L347" i="3"/>
  <c r="L346" i="3" s="1"/>
  <c r="K347" i="3"/>
  <c r="J347" i="3"/>
  <c r="J346" i="3" s="1"/>
  <c r="I347" i="3"/>
  <c r="K346" i="3"/>
  <c r="I346" i="3"/>
  <c r="L343" i="3"/>
  <c r="L342" i="3" s="1"/>
  <c r="K343" i="3"/>
  <c r="K342" i="3" s="1"/>
  <c r="J343" i="3"/>
  <c r="I343" i="3"/>
  <c r="I342" i="3" s="1"/>
  <c r="J342" i="3"/>
  <c r="L339" i="3"/>
  <c r="K339" i="3"/>
  <c r="J339" i="3"/>
  <c r="I339" i="3"/>
  <c r="L336" i="3"/>
  <c r="K336" i="3"/>
  <c r="J336" i="3"/>
  <c r="I336" i="3"/>
  <c r="P334" i="3"/>
  <c r="O334" i="3"/>
  <c r="N334" i="3"/>
  <c r="M334" i="3"/>
  <c r="L334" i="3"/>
  <c r="K334" i="3"/>
  <c r="K333" i="3" s="1"/>
  <c r="J334" i="3"/>
  <c r="J333" i="3" s="1"/>
  <c r="J332" i="3" s="1"/>
  <c r="I334" i="3"/>
  <c r="L333" i="3"/>
  <c r="L332" i="3" s="1"/>
  <c r="I333" i="3"/>
  <c r="L329" i="3"/>
  <c r="K329" i="3"/>
  <c r="K328" i="3" s="1"/>
  <c r="J329" i="3"/>
  <c r="J328" i="3" s="1"/>
  <c r="I329" i="3"/>
  <c r="L328" i="3"/>
  <c r="I328" i="3"/>
  <c r="L326" i="3"/>
  <c r="L325" i="3" s="1"/>
  <c r="K326" i="3"/>
  <c r="J326" i="3"/>
  <c r="J325" i="3" s="1"/>
  <c r="I326" i="3"/>
  <c r="I325" i="3" s="1"/>
  <c r="K325" i="3"/>
  <c r="L323" i="3"/>
  <c r="L322" i="3" s="1"/>
  <c r="K323" i="3"/>
  <c r="K322" i="3" s="1"/>
  <c r="J323" i="3"/>
  <c r="I323" i="3"/>
  <c r="I322" i="3" s="1"/>
  <c r="J322" i="3"/>
  <c r="L319" i="3"/>
  <c r="K319" i="3"/>
  <c r="K318" i="3" s="1"/>
  <c r="J319" i="3"/>
  <c r="J318" i="3" s="1"/>
  <c r="I319" i="3"/>
  <c r="L318" i="3"/>
  <c r="I318" i="3"/>
  <c r="L315" i="3"/>
  <c r="L314" i="3" s="1"/>
  <c r="K315" i="3"/>
  <c r="J315" i="3"/>
  <c r="J314" i="3" s="1"/>
  <c r="I315" i="3"/>
  <c r="I314" i="3" s="1"/>
  <c r="K314" i="3"/>
  <c r="L311" i="3"/>
  <c r="L310" i="3" s="1"/>
  <c r="K311" i="3"/>
  <c r="K310" i="3" s="1"/>
  <c r="J311" i="3"/>
  <c r="I311" i="3"/>
  <c r="I310" i="3" s="1"/>
  <c r="J310" i="3"/>
  <c r="L307" i="3"/>
  <c r="K307" i="3"/>
  <c r="J307" i="3"/>
  <c r="I307" i="3"/>
  <c r="L304" i="3"/>
  <c r="K304" i="3"/>
  <c r="J304" i="3"/>
  <c r="I304" i="3"/>
  <c r="L302" i="3"/>
  <c r="L301" i="3" s="1"/>
  <c r="K302" i="3"/>
  <c r="J302" i="3"/>
  <c r="J301" i="3" s="1"/>
  <c r="J300" i="3" s="1"/>
  <c r="J299" i="3" s="1"/>
  <c r="I302" i="3"/>
  <c r="I301" i="3" s="1"/>
  <c r="K301" i="3"/>
  <c r="L296" i="3"/>
  <c r="K296" i="3"/>
  <c r="K295" i="3" s="1"/>
  <c r="J296" i="3"/>
  <c r="J295" i="3" s="1"/>
  <c r="I296" i="3"/>
  <c r="L295" i="3"/>
  <c r="I295" i="3"/>
  <c r="L293" i="3"/>
  <c r="L292" i="3" s="1"/>
  <c r="K293" i="3"/>
  <c r="J293" i="3"/>
  <c r="J292" i="3" s="1"/>
  <c r="I293" i="3"/>
  <c r="I292" i="3" s="1"/>
  <c r="K292" i="3"/>
  <c r="L290" i="3"/>
  <c r="L289" i="3" s="1"/>
  <c r="K290" i="3"/>
  <c r="K289" i="3" s="1"/>
  <c r="J290" i="3"/>
  <c r="I290" i="3"/>
  <c r="I289" i="3" s="1"/>
  <c r="J289" i="3"/>
  <c r="L286" i="3"/>
  <c r="K286" i="3"/>
  <c r="K285" i="3" s="1"/>
  <c r="J286" i="3"/>
  <c r="J285" i="3" s="1"/>
  <c r="I286" i="3"/>
  <c r="L285" i="3"/>
  <c r="I285" i="3"/>
  <c r="L282" i="3"/>
  <c r="L281" i="3" s="1"/>
  <c r="K282" i="3"/>
  <c r="J282" i="3"/>
  <c r="J281" i="3" s="1"/>
  <c r="I282" i="3"/>
  <c r="I281" i="3" s="1"/>
  <c r="K281" i="3"/>
  <c r="L278" i="3"/>
  <c r="L277" i="3" s="1"/>
  <c r="K278" i="3"/>
  <c r="K277" i="3" s="1"/>
  <c r="J278" i="3"/>
  <c r="I278" i="3"/>
  <c r="I277" i="3" s="1"/>
  <c r="J277" i="3"/>
  <c r="L274" i="3"/>
  <c r="K274" i="3"/>
  <c r="J274" i="3"/>
  <c r="I274" i="3"/>
  <c r="L271" i="3"/>
  <c r="K271" i="3"/>
  <c r="J271" i="3"/>
  <c r="I271" i="3"/>
  <c r="L269" i="3"/>
  <c r="L268" i="3" s="1"/>
  <c r="K269" i="3"/>
  <c r="J269" i="3"/>
  <c r="J268" i="3" s="1"/>
  <c r="J267" i="3" s="1"/>
  <c r="I269" i="3"/>
  <c r="I268" i="3" s="1"/>
  <c r="K268" i="3"/>
  <c r="L264" i="3"/>
  <c r="L263" i="3" s="1"/>
  <c r="K264" i="3"/>
  <c r="J264" i="3"/>
  <c r="J263" i="3" s="1"/>
  <c r="I264" i="3"/>
  <c r="I263" i="3" s="1"/>
  <c r="K263" i="3"/>
  <c r="L261" i="3"/>
  <c r="L260" i="3" s="1"/>
  <c r="K261" i="3"/>
  <c r="K260" i="3" s="1"/>
  <c r="J261" i="3"/>
  <c r="I261" i="3"/>
  <c r="I260" i="3" s="1"/>
  <c r="J260" i="3"/>
  <c r="L258" i="3"/>
  <c r="K258" i="3"/>
  <c r="K257" i="3" s="1"/>
  <c r="J258" i="3"/>
  <c r="J257" i="3" s="1"/>
  <c r="I258" i="3"/>
  <c r="L257" i="3"/>
  <c r="I257" i="3"/>
  <c r="L254" i="3"/>
  <c r="L253" i="3" s="1"/>
  <c r="K254" i="3"/>
  <c r="J254" i="3"/>
  <c r="J253" i="3" s="1"/>
  <c r="I254" i="3"/>
  <c r="I253" i="3" s="1"/>
  <c r="K253" i="3"/>
  <c r="L250" i="3"/>
  <c r="L249" i="3" s="1"/>
  <c r="K250" i="3"/>
  <c r="K249" i="3" s="1"/>
  <c r="J250" i="3"/>
  <c r="I250" i="3"/>
  <c r="I249" i="3" s="1"/>
  <c r="J249" i="3"/>
  <c r="L246" i="3"/>
  <c r="K246" i="3"/>
  <c r="K245" i="3" s="1"/>
  <c r="J246" i="3"/>
  <c r="J245" i="3" s="1"/>
  <c r="I246" i="3"/>
  <c r="L245" i="3"/>
  <c r="I245" i="3"/>
  <c r="L242" i="3"/>
  <c r="K242" i="3"/>
  <c r="J242" i="3"/>
  <c r="I242" i="3"/>
  <c r="L239" i="3"/>
  <c r="K239" i="3"/>
  <c r="J239" i="3"/>
  <c r="I239" i="3"/>
  <c r="L237" i="3"/>
  <c r="L236" i="3" s="1"/>
  <c r="K237" i="3"/>
  <c r="K236" i="3" s="1"/>
  <c r="J237" i="3"/>
  <c r="I237" i="3"/>
  <c r="I236" i="3" s="1"/>
  <c r="J236" i="3"/>
  <c r="L230" i="3"/>
  <c r="L229" i="3" s="1"/>
  <c r="L228" i="3" s="1"/>
  <c r="K230" i="3"/>
  <c r="J230" i="3"/>
  <c r="J229" i="3" s="1"/>
  <c r="J228" i="3" s="1"/>
  <c r="I230" i="3"/>
  <c r="I229" i="3" s="1"/>
  <c r="I228" i="3" s="1"/>
  <c r="K229" i="3"/>
  <c r="K228" i="3" s="1"/>
  <c r="L226" i="3"/>
  <c r="L225" i="3" s="1"/>
  <c r="L224" i="3" s="1"/>
  <c r="K226" i="3"/>
  <c r="J226" i="3"/>
  <c r="J225" i="3" s="1"/>
  <c r="J224" i="3" s="1"/>
  <c r="I226" i="3"/>
  <c r="I225" i="3" s="1"/>
  <c r="I224" i="3" s="1"/>
  <c r="K225" i="3"/>
  <c r="K224" i="3" s="1"/>
  <c r="P217" i="3"/>
  <c r="O217" i="3"/>
  <c r="N217" i="3"/>
  <c r="M217" i="3"/>
  <c r="L217" i="3"/>
  <c r="K217" i="3"/>
  <c r="K216" i="3" s="1"/>
  <c r="J217" i="3"/>
  <c r="J216" i="3" s="1"/>
  <c r="I217" i="3"/>
  <c r="L216" i="3"/>
  <c r="I216" i="3"/>
  <c r="L214" i="3"/>
  <c r="L213" i="3" s="1"/>
  <c r="L212" i="3" s="1"/>
  <c r="K214" i="3"/>
  <c r="J214" i="3"/>
  <c r="J213" i="3" s="1"/>
  <c r="J212" i="3" s="1"/>
  <c r="I214" i="3"/>
  <c r="I213" i="3" s="1"/>
  <c r="I212" i="3" s="1"/>
  <c r="K213" i="3"/>
  <c r="L207" i="3"/>
  <c r="L206" i="3" s="1"/>
  <c r="L205" i="3" s="1"/>
  <c r="K207" i="3"/>
  <c r="J207" i="3"/>
  <c r="J206" i="3" s="1"/>
  <c r="J205" i="3" s="1"/>
  <c r="I207" i="3"/>
  <c r="I206" i="3" s="1"/>
  <c r="I205" i="3" s="1"/>
  <c r="K206" i="3"/>
  <c r="K205" i="3" s="1"/>
  <c r="L203" i="3"/>
  <c r="L202" i="3" s="1"/>
  <c r="K203" i="3"/>
  <c r="J203" i="3"/>
  <c r="J202" i="3" s="1"/>
  <c r="I203" i="3"/>
  <c r="I202" i="3" s="1"/>
  <c r="K202" i="3"/>
  <c r="L198" i="3"/>
  <c r="L197" i="3" s="1"/>
  <c r="K198" i="3"/>
  <c r="K197" i="3" s="1"/>
  <c r="J198" i="3"/>
  <c r="I198" i="3"/>
  <c r="I197" i="3" s="1"/>
  <c r="J197" i="3"/>
  <c r="L192" i="3"/>
  <c r="K192" i="3"/>
  <c r="K191" i="3" s="1"/>
  <c r="J192" i="3"/>
  <c r="J191" i="3" s="1"/>
  <c r="I192" i="3"/>
  <c r="L191" i="3"/>
  <c r="I191" i="3"/>
  <c r="L187" i="3"/>
  <c r="L186" i="3" s="1"/>
  <c r="K187" i="3"/>
  <c r="J187" i="3"/>
  <c r="J186" i="3" s="1"/>
  <c r="I187" i="3"/>
  <c r="I186" i="3" s="1"/>
  <c r="K186" i="3"/>
  <c r="L184" i="3"/>
  <c r="L183" i="3" s="1"/>
  <c r="L182" i="3" s="1"/>
  <c r="L181" i="3" s="1"/>
  <c r="K184" i="3"/>
  <c r="K183" i="3" s="1"/>
  <c r="J184" i="3"/>
  <c r="I184" i="3"/>
  <c r="I183" i="3" s="1"/>
  <c r="J183" i="3"/>
  <c r="J182" i="3" s="1"/>
  <c r="L176" i="3"/>
  <c r="K176" i="3"/>
  <c r="K175" i="3" s="1"/>
  <c r="J176" i="3"/>
  <c r="J175" i="3" s="1"/>
  <c r="I176" i="3"/>
  <c r="L175" i="3"/>
  <c r="I175" i="3"/>
  <c r="L171" i="3"/>
  <c r="L170" i="3" s="1"/>
  <c r="L169" i="3" s="1"/>
  <c r="K171" i="3"/>
  <c r="J171" i="3"/>
  <c r="J170" i="3" s="1"/>
  <c r="J169" i="3" s="1"/>
  <c r="I171" i="3"/>
  <c r="I170" i="3" s="1"/>
  <c r="I169" i="3" s="1"/>
  <c r="K170" i="3"/>
  <c r="L167" i="3"/>
  <c r="L166" i="3" s="1"/>
  <c r="L165" i="3" s="1"/>
  <c r="L164" i="3" s="1"/>
  <c r="K167" i="3"/>
  <c r="J167" i="3"/>
  <c r="J166" i="3" s="1"/>
  <c r="J165" i="3" s="1"/>
  <c r="J164" i="3" s="1"/>
  <c r="I167" i="3"/>
  <c r="I166" i="3" s="1"/>
  <c r="I165" i="3" s="1"/>
  <c r="K166" i="3"/>
  <c r="K165" i="3" s="1"/>
  <c r="L162" i="3"/>
  <c r="K162" i="3"/>
  <c r="K161" i="3" s="1"/>
  <c r="J162" i="3"/>
  <c r="J161" i="3" s="1"/>
  <c r="I162" i="3"/>
  <c r="L161" i="3"/>
  <c r="I161" i="3"/>
  <c r="L157" i="3"/>
  <c r="L156" i="3" s="1"/>
  <c r="L155" i="3" s="1"/>
  <c r="L154" i="3" s="1"/>
  <c r="K157" i="3"/>
  <c r="J157" i="3"/>
  <c r="J156" i="3" s="1"/>
  <c r="J155" i="3" s="1"/>
  <c r="J154" i="3" s="1"/>
  <c r="I157" i="3"/>
  <c r="I156" i="3" s="1"/>
  <c r="I155" i="3" s="1"/>
  <c r="I154" i="3" s="1"/>
  <c r="K156" i="3"/>
  <c r="L151" i="3"/>
  <c r="K151" i="3"/>
  <c r="K150" i="3" s="1"/>
  <c r="K149" i="3" s="1"/>
  <c r="J151" i="3"/>
  <c r="J150" i="3" s="1"/>
  <c r="J149" i="3" s="1"/>
  <c r="I151" i="3"/>
  <c r="L150" i="3"/>
  <c r="L149" i="3" s="1"/>
  <c r="I150" i="3"/>
  <c r="I149" i="3" s="1"/>
  <c r="L147" i="3"/>
  <c r="K147" i="3"/>
  <c r="K146" i="3" s="1"/>
  <c r="J147" i="3"/>
  <c r="J146" i="3" s="1"/>
  <c r="I147" i="3"/>
  <c r="L146" i="3"/>
  <c r="I146" i="3"/>
  <c r="L143" i="3"/>
  <c r="L142" i="3" s="1"/>
  <c r="L141" i="3" s="1"/>
  <c r="K143" i="3"/>
  <c r="J143" i="3"/>
  <c r="J142" i="3" s="1"/>
  <c r="J141" i="3" s="1"/>
  <c r="I143" i="3"/>
  <c r="I142" i="3" s="1"/>
  <c r="I141" i="3" s="1"/>
  <c r="K142" i="3"/>
  <c r="K141" i="3" s="1"/>
  <c r="L138" i="3"/>
  <c r="L137" i="3" s="1"/>
  <c r="L136" i="3" s="1"/>
  <c r="K138" i="3"/>
  <c r="J138" i="3"/>
  <c r="J137" i="3" s="1"/>
  <c r="J136" i="3" s="1"/>
  <c r="I138" i="3"/>
  <c r="I137" i="3" s="1"/>
  <c r="I136" i="3" s="1"/>
  <c r="I135" i="3" s="1"/>
  <c r="K137" i="3"/>
  <c r="K136" i="3" s="1"/>
  <c r="L133" i="3"/>
  <c r="K133" i="3"/>
  <c r="K132" i="3" s="1"/>
  <c r="K131" i="3" s="1"/>
  <c r="J133" i="3"/>
  <c r="J132" i="3" s="1"/>
  <c r="J131" i="3" s="1"/>
  <c r="I133" i="3"/>
  <c r="L132" i="3"/>
  <c r="L131" i="3" s="1"/>
  <c r="I132" i="3"/>
  <c r="I131" i="3" s="1"/>
  <c r="L129" i="3"/>
  <c r="K129" i="3"/>
  <c r="K128" i="3" s="1"/>
  <c r="K127" i="3" s="1"/>
  <c r="J129" i="3"/>
  <c r="J128" i="3" s="1"/>
  <c r="J127" i="3" s="1"/>
  <c r="I129" i="3"/>
  <c r="L128" i="3"/>
  <c r="L127" i="3" s="1"/>
  <c r="I128" i="3"/>
  <c r="I127" i="3" s="1"/>
  <c r="L125" i="3"/>
  <c r="K125" i="3"/>
  <c r="K124" i="3" s="1"/>
  <c r="K123" i="3" s="1"/>
  <c r="J125" i="3"/>
  <c r="J124" i="3" s="1"/>
  <c r="J123" i="3" s="1"/>
  <c r="I125" i="3"/>
  <c r="L124" i="3"/>
  <c r="L123" i="3" s="1"/>
  <c r="I124" i="3"/>
  <c r="I123" i="3" s="1"/>
  <c r="L121" i="3"/>
  <c r="K121" i="3"/>
  <c r="K120" i="3" s="1"/>
  <c r="K119" i="3" s="1"/>
  <c r="J121" i="3"/>
  <c r="J120" i="3" s="1"/>
  <c r="J119" i="3" s="1"/>
  <c r="I121" i="3"/>
  <c r="L120" i="3"/>
  <c r="L119" i="3" s="1"/>
  <c r="I120" i="3"/>
  <c r="I119" i="3" s="1"/>
  <c r="L117" i="3"/>
  <c r="K117" i="3"/>
  <c r="K116" i="3" s="1"/>
  <c r="K115" i="3" s="1"/>
  <c r="J117" i="3"/>
  <c r="J116" i="3" s="1"/>
  <c r="J115" i="3" s="1"/>
  <c r="I117" i="3"/>
  <c r="L116" i="3"/>
  <c r="L115" i="3" s="1"/>
  <c r="I116" i="3"/>
  <c r="I115" i="3" s="1"/>
  <c r="L112" i="3"/>
  <c r="K112" i="3"/>
  <c r="K111" i="3" s="1"/>
  <c r="K110" i="3" s="1"/>
  <c r="K109" i="3" s="1"/>
  <c r="J112" i="3"/>
  <c r="J111" i="3" s="1"/>
  <c r="J110" i="3" s="1"/>
  <c r="J109" i="3" s="1"/>
  <c r="I112" i="3"/>
  <c r="L111" i="3"/>
  <c r="L110" i="3" s="1"/>
  <c r="L109" i="3" s="1"/>
  <c r="I111" i="3"/>
  <c r="I110" i="3" s="1"/>
  <c r="I109" i="3" s="1"/>
  <c r="L106" i="3"/>
  <c r="L105" i="3" s="1"/>
  <c r="K106" i="3"/>
  <c r="K105" i="3" s="1"/>
  <c r="J106" i="3"/>
  <c r="I106" i="3"/>
  <c r="I105" i="3" s="1"/>
  <c r="J105" i="3"/>
  <c r="L102" i="3"/>
  <c r="K102" i="3"/>
  <c r="K101" i="3" s="1"/>
  <c r="K100" i="3" s="1"/>
  <c r="J102" i="3"/>
  <c r="J101" i="3" s="1"/>
  <c r="J100" i="3" s="1"/>
  <c r="I102" i="3"/>
  <c r="L101" i="3"/>
  <c r="I101" i="3"/>
  <c r="I100" i="3" s="1"/>
  <c r="L97" i="3"/>
  <c r="K97" i="3"/>
  <c r="K96" i="3" s="1"/>
  <c r="K95" i="3" s="1"/>
  <c r="J97" i="3"/>
  <c r="J96" i="3" s="1"/>
  <c r="J95" i="3" s="1"/>
  <c r="I97" i="3"/>
  <c r="L96" i="3"/>
  <c r="L95" i="3" s="1"/>
  <c r="I96" i="3"/>
  <c r="I95" i="3" s="1"/>
  <c r="L92" i="3"/>
  <c r="K92" i="3"/>
  <c r="K91" i="3" s="1"/>
  <c r="K90" i="3" s="1"/>
  <c r="K89" i="3" s="1"/>
  <c r="J92" i="3"/>
  <c r="J91" i="3" s="1"/>
  <c r="J90" i="3" s="1"/>
  <c r="J89" i="3" s="1"/>
  <c r="I92" i="3"/>
  <c r="L91" i="3"/>
  <c r="L90" i="3" s="1"/>
  <c r="I91" i="3"/>
  <c r="I90" i="3" s="1"/>
  <c r="I89" i="3" s="1"/>
  <c r="L85" i="3"/>
  <c r="L84" i="3" s="1"/>
  <c r="L83" i="3" s="1"/>
  <c r="L82" i="3" s="1"/>
  <c r="K85" i="3"/>
  <c r="K84" i="3" s="1"/>
  <c r="K83" i="3" s="1"/>
  <c r="K82" i="3" s="1"/>
  <c r="J85" i="3"/>
  <c r="I85" i="3"/>
  <c r="I84" i="3" s="1"/>
  <c r="I83" i="3" s="1"/>
  <c r="I82" i="3" s="1"/>
  <c r="J84" i="3"/>
  <c r="J83" i="3" s="1"/>
  <c r="J82" i="3" s="1"/>
  <c r="L80" i="3"/>
  <c r="L79" i="3" s="1"/>
  <c r="L78" i="3" s="1"/>
  <c r="K80" i="3"/>
  <c r="J80" i="3"/>
  <c r="J79" i="3" s="1"/>
  <c r="J78" i="3" s="1"/>
  <c r="I80" i="3"/>
  <c r="I79" i="3" s="1"/>
  <c r="I78" i="3" s="1"/>
  <c r="K79" i="3"/>
  <c r="K78" i="3" s="1"/>
  <c r="L74" i="3"/>
  <c r="L73" i="3" s="1"/>
  <c r="K74" i="3"/>
  <c r="J74" i="3"/>
  <c r="J73" i="3" s="1"/>
  <c r="I74" i="3"/>
  <c r="I73" i="3" s="1"/>
  <c r="K73" i="3"/>
  <c r="L69" i="3"/>
  <c r="L68" i="3" s="1"/>
  <c r="K69" i="3"/>
  <c r="K68" i="3" s="1"/>
  <c r="J69" i="3"/>
  <c r="I69" i="3"/>
  <c r="I68" i="3" s="1"/>
  <c r="J68" i="3"/>
  <c r="L64" i="3"/>
  <c r="K64" i="3"/>
  <c r="K63" i="3" s="1"/>
  <c r="K62" i="3" s="1"/>
  <c r="K61" i="3" s="1"/>
  <c r="J64" i="3"/>
  <c r="J63" i="3" s="1"/>
  <c r="J62" i="3" s="1"/>
  <c r="J61" i="3" s="1"/>
  <c r="I64" i="3"/>
  <c r="L63" i="3"/>
  <c r="I63" i="3"/>
  <c r="I62" i="3" s="1"/>
  <c r="I61" i="3" s="1"/>
  <c r="L45" i="3"/>
  <c r="L44" i="3" s="1"/>
  <c r="L43" i="3" s="1"/>
  <c r="L42" i="3" s="1"/>
  <c r="K45" i="3"/>
  <c r="K44" i="3" s="1"/>
  <c r="K43" i="3" s="1"/>
  <c r="K42" i="3" s="1"/>
  <c r="J45" i="3"/>
  <c r="I45" i="3"/>
  <c r="I44" i="3" s="1"/>
  <c r="I43" i="3" s="1"/>
  <c r="I42" i="3" s="1"/>
  <c r="J44" i="3"/>
  <c r="J43" i="3" s="1"/>
  <c r="J42" i="3" s="1"/>
  <c r="L40" i="3"/>
  <c r="L39" i="3" s="1"/>
  <c r="L38" i="3" s="1"/>
  <c r="K40" i="3"/>
  <c r="K39" i="3" s="1"/>
  <c r="K38" i="3" s="1"/>
  <c r="J40" i="3"/>
  <c r="J39" i="3" s="1"/>
  <c r="J38" i="3" s="1"/>
  <c r="I40" i="3"/>
  <c r="I39" i="3" s="1"/>
  <c r="I38" i="3" s="1"/>
  <c r="L36" i="3"/>
  <c r="K36" i="3"/>
  <c r="J36" i="3"/>
  <c r="I36" i="3"/>
  <c r="L34" i="3"/>
  <c r="K34" i="3"/>
  <c r="K33" i="3" s="1"/>
  <c r="K32" i="3" s="1"/>
  <c r="J34" i="3"/>
  <c r="J33" i="3" s="1"/>
  <c r="J32" i="3" s="1"/>
  <c r="I34" i="3"/>
  <c r="L33" i="3"/>
  <c r="L32" i="3" s="1"/>
  <c r="I33" i="3"/>
  <c r="I32" i="3" s="1"/>
  <c r="L361" i="2"/>
  <c r="K361" i="2"/>
  <c r="K360" i="2" s="1"/>
  <c r="J361" i="2"/>
  <c r="J360" i="2" s="1"/>
  <c r="I361" i="2"/>
  <c r="L360" i="2"/>
  <c r="I360" i="2"/>
  <c r="L358" i="2"/>
  <c r="L357" i="2" s="1"/>
  <c r="K358" i="2"/>
  <c r="J358" i="2"/>
  <c r="I358" i="2"/>
  <c r="K357" i="2"/>
  <c r="J357" i="2"/>
  <c r="I357" i="2"/>
  <c r="L355" i="2"/>
  <c r="K355" i="2"/>
  <c r="J355" i="2"/>
  <c r="I355" i="2"/>
  <c r="I354" i="2" s="1"/>
  <c r="L354" i="2"/>
  <c r="K354" i="2"/>
  <c r="J354" i="2"/>
  <c r="L351" i="2"/>
  <c r="K351" i="2"/>
  <c r="K350" i="2" s="1"/>
  <c r="J351" i="2"/>
  <c r="J350" i="2" s="1"/>
  <c r="I351" i="2"/>
  <c r="L350" i="2"/>
  <c r="I350" i="2"/>
  <c r="L347" i="2"/>
  <c r="L346" i="2" s="1"/>
  <c r="L332" i="2" s="1"/>
  <c r="K347" i="2"/>
  <c r="J347" i="2"/>
  <c r="I347" i="2"/>
  <c r="K346" i="2"/>
  <c r="J346" i="2"/>
  <c r="I346" i="2"/>
  <c r="L343" i="2"/>
  <c r="K343" i="2"/>
  <c r="J343" i="2"/>
  <c r="I343" i="2"/>
  <c r="I342" i="2" s="1"/>
  <c r="L342" i="2"/>
  <c r="K342" i="2"/>
  <c r="J342" i="2"/>
  <c r="L339" i="2"/>
  <c r="K339" i="2"/>
  <c r="J339" i="2"/>
  <c r="I339" i="2"/>
  <c r="L336" i="2"/>
  <c r="K336" i="2"/>
  <c r="J336" i="2"/>
  <c r="I336" i="2"/>
  <c r="P334" i="2"/>
  <c r="O334" i="2"/>
  <c r="N334" i="2"/>
  <c r="M334" i="2"/>
  <c r="L334" i="2"/>
  <c r="K334" i="2"/>
  <c r="K333" i="2" s="1"/>
  <c r="K332" i="2" s="1"/>
  <c r="J334" i="2"/>
  <c r="J333" i="2" s="1"/>
  <c r="J332" i="2" s="1"/>
  <c r="I334" i="2"/>
  <c r="L333" i="2"/>
  <c r="I333" i="2"/>
  <c r="I332" i="2" s="1"/>
  <c r="L329" i="2"/>
  <c r="K329" i="2"/>
  <c r="K328" i="2" s="1"/>
  <c r="J329" i="2"/>
  <c r="J328" i="2" s="1"/>
  <c r="I329" i="2"/>
  <c r="L328" i="2"/>
  <c r="I328" i="2"/>
  <c r="L326" i="2"/>
  <c r="L325" i="2" s="1"/>
  <c r="K326" i="2"/>
  <c r="J326" i="2"/>
  <c r="I326" i="2"/>
  <c r="K325" i="2"/>
  <c r="J325" i="2"/>
  <c r="I325" i="2"/>
  <c r="L323" i="2"/>
  <c r="K323" i="2"/>
  <c r="J323" i="2"/>
  <c r="I323" i="2"/>
  <c r="I322" i="2" s="1"/>
  <c r="L322" i="2"/>
  <c r="K322" i="2"/>
  <c r="J322" i="2"/>
  <c r="L319" i="2"/>
  <c r="K319" i="2"/>
  <c r="K318" i="2" s="1"/>
  <c r="J319" i="2"/>
  <c r="J318" i="2" s="1"/>
  <c r="I319" i="2"/>
  <c r="L318" i="2"/>
  <c r="I318" i="2"/>
  <c r="L315" i="2"/>
  <c r="L314" i="2" s="1"/>
  <c r="K315" i="2"/>
  <c r="J315" i="2"/>
  <c r="I315" i="2"/>
  <c r="K314" i="2"/>
  <c r="J314" i="2"/>
  <c r="I314" i="2"/>
  <c r="L311" i="2"/>
  <c r="K311" i="2"/>
  <c r="J311" i="2"/>
  <c r="I311" i="2"/>
  <c r="I310" i="2" s="1"/>
  <c r="L310" i="2"/>
  <c r="K310" i="2"/>
  <c r="J310" i="2"/>
  <c r="L307" i="2"/>
  <c r="K307" i="2"/>
  <c r="J307" i="2"/>
  <c r="I307" i="2"/>
  <c r="L304" i="2"/>
  <c r="K304" i="2"/>
  <c r="J304" i="2"/>
  <c r="I304" i="2"/>
  <c r="I301" i="2" s="1"/>
  <c r="I300" i="2" s="1"/>
  <c r="I299" i="2" s="1"/>
  <c r="L302" i="2"/>
  <c r="L301" i="2" s="1"/>
  <c r="K302" i="2"/>
  <c r="J302" i="2"/>
  <c r="I302" i="2"/>
  <c r="K301" i="2"/>
  <c r="J301" i="2"/>
  <c r="J300" i="2" s="1"/>
  <c r="J299" i="2" s="1"/>
  <c r="L296" i="2"/>
  <c r="K296" i="2"/>
  <c r="K295" i="2" s="1"/>
  <c r="J296" i="2"/>
  <c r="J295" i="2" s="1"/>
  <c r="I296" i="2"/>
  <c r="L295" i="2"/>
  <c r="I295" i="2"/>
  <c r="L293" i="2"/>
  <c r="L292" i="2" s="1"/>
  <c r="K293" i="2"/>
  <c r="J293" i="2"/>
  <c r="I293" i="2"/>
  <c r="K292" i="2"/>
  <c r="J292" i="2"/>
  <c r="I292" i="2"/>
  <c r="L290" i="2"/>
  <c r="K290" i="2"/>
  <c r="J290" i="2"/>
  <c r="I290" i="2"/>
  <c r="I289" i="2" s="1"/>
  <c r="L289" i="2"/>
  <c r="K289" i="2"/>
  <c r="J289" i="2"/>
  <c r="L286" i="2"/>
  <c r="K286" i="2"/>
  <c r="K285" i="2" s="1"/>
  <c r="J286" i="2"/>
  <c r="J285" i="2" s="1"/>
  <c r="I286" i="2"/>
  <c r="L285" i="2"/>
  <c r="I285" i="2"/>
  <c r="L282" i="2"/>
  <c r="L281" i="2" s="1"/>
  <c r="K282" i="2"/>
  <c r="J282" i="2"/>
  <c r="I282" i="2"/>
  <c r="K281" i="2"/>
  <c r="J281" i="2"/>
  <c r="I281" i="2"/>
  <c r="L278" i="2"/>
  <c r="K278" i="2"/>
  <c r="J278" i="2"/>
  <c r="I278" i="2"/>
  <c r="I277" i="2" s="1"/>
  <c r="L277" i="2"/>
  <c r="K277" i="2"/>
  <c r="J277" i="2"/>
  <c r="L274" i="2"/>
  <c r="K274" i="2"/>
  <c r="J274" i="2"/>
  <c r="I274" i="2"/>
  <c r="L271" i="2"/>
  <c r="K271" i="2"/>
  <c r="J271" i="2"/>
  <c r="I271" i="2"/>
  <c r="L269" i="2"/>
  <c r="L268" i="2" s="1"/>
  <c r="K269" i="2"/>
  <c r="J269" i="2"/>
  <c r="I269" i="2"/>
  <c r="K268" i="2"/>
  <c r="J268" i="2"/>
  <c r="J267" i="2" s="1"/>
  <c r="I268" i="2"/>
  <c r="L264" i="2"/>
  <c r="L263" i="2" s="1"/>
  <c r="K264" i="2"/>
  <c r="J264" i="2"/>
  <c r="I264" i="2"/>
  <c r="K263" i="2"/>
  <c r="J263" i="2"/>
  <c r="I263" i="2"/>
  <c r="L261" i="2"/>
  <c r="K261" i="2"/>
  <c r="J261" i="2"/>
  <c r="I261" i="2"/>
  <c r="I260" i="2" s="1"/>
  <c r="L260" i="2"/>
  <c r="K260" i="2"/>
  <c r="J260" i="2"/>
  <c r="L258" i="2"/>
  <c r="K258" i="2"/>
  <c r="K257" i="2" s="1"/>
  <c r="J258" i="2"/>
  <c r="J257" i="2" s="1"/>
  <c r="I258" i="2"/>
  <c r="L257" i="2"/>
  <c r="I257" i="2"/>
  <c r="L254" i="2"/>
  <c r="L253" i="2" s="1"/>
  <c r="K254" i="2"/>
  <c r="J254" i="2"/>
  <c r="I254" i="2"/>
  <c r="K253" i="2"/>
  <c r="J253" i="2"/>
  <c r="I253" i="2"/>
  <c r="L250" i="2"/>
  <c r="K250" i="2"/>
  <c r="J250" i="2"/>
  <c r="I250" i="2"/>
  <c r="I249" i="2" s="1"/>
  <c r="L249" i="2"/>
  <c r="K249" i="2"/>
  <c r="J249" i="2"/>
  <c r="L246" i="2"/>
  <c r="K246" i="2"/>
  <c r="K245" i="2" s="1"/>
  <c r="J246" i="2"/>
  <c r="J245" i="2" s="1"/>
  <c r="J235" i="2" s="1"/>
  <c r="J234" i="2" s="1"/>
  <c r="I246" i="2"/>
  <c r="L245" i="2"/>
  <c r="I245" i="2"/>
  <c r="L242" i="2"/>
  <c r="K242" i="2"/>
  <c r="J242" i="2"/>
  <c r="I242" i="2"/>
  <c r="L239" i="2"/>
  <c r="K239" i="2"/>
  <c r="J239" i="2"/>
  <c r="I239" i="2"/>
  <c r="L237" i="2"/>
  <c r="K237" i="2"/>
  <c r="J237" i="2"/>
  <c r="I237" i="2"/>
  <c r="I236" i="2" s="1"/>
  <c r="L236" i="2"/>
  <c r="K236" i="2"/>
  <c r="J236" i="2"/>
  <c r="L230" i="2"/>
  <c r="L229" i="2" s="1"/>
  <c r="L228" i="2" s="1"/>
  <c r="K230" i="2"/>
  <c r="J230" i="2"/>
  <c r="I230" i="2"/>
  <c r="K229" i="2"/>
  <c r="K228" i="2" s="1"/>
  <c r="J229" i="2"/>
  <c r="J228" i="2" s="1"/>
  <c r="I229" i="2"/>
  <c r="I228" i="2"/>
  <c r="L226" i="2"/>
  <c r="L225" i="2" s="1"/>
  <c r="L224" i="2" s="1"/>
  <c r="K226" i="2"/>
  <c r="J226" i="2"/>
  <c r="I226" i="2"/>
  <c r="K225" i="2"/>
  <c r="K224" i="2" s="1"/>
  <c r="J225" i="2"/>
  <c r="J224" i="2" s="1"/>
  <c r="I225" i="2"/>
  <c r="I224" i="2"/>
  <c r="P217" i="2"/>
  <c r="O217" i="2"/>
  <c r="N217" i="2"/>
  <c r="M217" i="2"/>
  <c r="L217" i="2"/>
  <c r="K217" i="2"/>
  <c r="K216" i="2" s="1"/>
  <c r="J217" i="2"/>
  <c r="J216" i="2" s="1"/>
  <c r="I217" i="2"/>
  <c r="L216" i="2"/>
  <c r="I216" i="2"/>
  <c r="L214" i="2"/>
  <c r="L213" i="2" s="1"/>
  <c r="L212" i="2" s="1"/>
  <c r="K214" i="2"/>
  <c r="J214" i="2"/>
  <c r="I214" i="2"/>
  <c r="K213" i="2"/>
  <c r="J213" i="2"/>
  <c r="I213" i="2"/>
  <c r="I212" i="2"/>
  <c r="L207" i="2"/>
  <c r="L206" i="2" s="1"/>
  <c r="L205" i="2" s="1"/>
  <c r="K207" i="2"/>
  <c r="J207" i="2"/>
  <c r="I207" i="2"/>
  <c r="K206" i="2"/>
  <c r="K205" i="2" s="1"/>
  <c r="J206" i="2"/>
  <c r="J205" i="2" s="1"/>
  <c r="I206" i="2"/>
  <c r="I205" i="2"/>
  <c r="L203" i="2"/>
  <c r="L202" i="2" s="1"/>
  <c r="K203" i="2"/>
  <c r="J203" i="2"/>
  <c r="I203" i="2"/>
  <c r="K202" i="2"/>
  <c r="J202" i="2"/>
  <c r="I202" i="2"/>
  <c r="L198" i="2"/>
  <c r="K198" i="2"/>
  <c r="J198" i="2"/>
  <c r="I198" i="2"/>
  <c r="I197" i="2" s="1"/>
  <c r="L197" i="2"/>
  <c r="K197" i="2"/>
  <c r="J197" i="2"/>
  <c r="L192" i="2"/>
  <c r="K192" i="2"/>
  <c r="K191" i="2" s="1"/>
  <c r="J192" i="2"/>
  <c r="J191" i="2" s="1"/>
  <c r="J182" i="2" s="1"/>
  <c r="I192" i="2"/>
  <c r="L191" i="2"/>
  <c r="I191" i="2"/>
  <c r="L187" i="2"/>
  <c r="L186" i="2" s="1"/>
  <c r="K187" i="2"/>
  <c r="J187" i="2"/>
  <c r="I187" i="2"/>
  <c r="K186" i="2"/>
  <c r="J186" i="2"/>
  <c r="I186" i="2"/>
  <c r="L184" i="2"/>
  <c r="K184" i="2"/>
  <c r="J184" i="2"/>
  <c r="I184" i="2"/>
  <c r="I183" i="2" s="1"/>
  <c r="I182" i="2" s="1"/>
  <c r="I181" i="2" s="1"/>
  <c r="L183" i="2"/>
  <c r="K183" i="2"/>
  <c r="J183" i="2"/>
  <c r="L176" i="2"/>
  <c r="K176" i="2"/>
  <c r="K175" i="2" s="1"/>
  <c r="J176" i="2"/>
  <c r="J175" i="2" s="1"/>
  <c r="I176" i="2"/>
  <c r="L175" i="2"/>
  <c r="I175" i="2"/>
  <c r="L171" i="2"/>
  <c r="L170" i="2" s="1"/>
  <c r="L169" i="2" s="1"/>
  <c r="K171" i="2"/>
  <c r="J171" i="2"/>
  <c r="I171" i="2"/>
  <c r="K170" i="2"/>
  <c r="J170" i="2"/>
  <c r="J169" i="2" s="1"/>
  <c r="I170" i="2"/>
  <c r="I169" i="2"/>
  <c r="L167" i="2"/>
  <c r="L166" i="2" s="1"/>
  <c r="L165" i="2" s="1"/>
  <c r="L164" i="2" s="1"/>
  <c r="K167" i="2"/>
  <c r="J167" i="2"/>
  <c r="I167" i="2"/>
  <c r="K166" i="2"/>
  <c r="K165" i="2" s="1"/>
  <c r="J166" i="2"/>
  <c r="J165" i="2" s="1"/>
  <c r="J164" i="2" s="1"/>
  <c r="I166" i="2"/>
  <c r="I165" i="2"/>
  <c r="I164" i="2" s="1"/>
  <c r="L162" i="2"/>
  <c r="K162" i="2"/>
  <c r="K161" i="2" s="1"/>
  <c r="J162" i="2"/>
  <c r="J161" i="2" s="1"/>
  <c r="I162" i="2"/>
  <c r="L161" i="2"/>
  <c r="I161" i="2"/>
  <c r="I155" i="2" s="1"/>
  <c r="I154" i="2" s="1"/>
  <c r="L157" i="2"/>
  <c r="L156" i="2" s="1"/>
  <c r="L155" i="2" s="1"/>
  <c r="L154" i="2" s="1"/>
  <c r="K157" i="2"/>
  <c r="J157" i="2"/>
  <c r="I157" i="2"/>
  <c r="K156" i="2"/>
  <c r="J156" i="2"/>
  <c r="I156" i="2"/>
  <c r="L151" i="2"/>
  <c r="K151" i="2"/>
  <c r="K150" i="2" s="1"/>
  <c r="K149" i="2" s="1"/>
  <c r="J151" i="2"/>
  <c r="J150" i="2" s="1"/>
  <c r="J149" i="2" s="1"/>
  <c r="I151" i="2"/>
  <c r="L150" i="2"/>
  <c r="I150" i="2"/>
  <c r="I149" i="2" s="1"/>
  <c r="L149" i="2"/>
  <c r="L147" i="2"/>
  <c r="K147" i="2"/>
  <c r="K146" i="2" s="1"/>
  <c r="J147" i="2"/>
  <c r="J146" i="2" s="1"/>
  <c r="I147" i="2"/>
  <c r="L146" i="2"/>
  <c r="I146" i="2"/>
  <c r="L143" i="2"/>
  <c r="L142" i="2" s="1"/>
  <c r="L141" i="2" s="1"/>
  <c r="K143" i="2"/>
  <c r="J143" i="2"/>
  <c r="I143" i="2"/>
  <c r="K142" i="2"/>
  <c r="K141" i="2" s="1"/>
  <c r="J142" i="2"/>
  <c r="J141" i="2" s="1"/>
  <c r="I142" i="2"/>
  <c r="I141" i="2"/>
  <c r="L138" i="2"/>
  <c r="L137" i="2" s="1"/>
  <c r="L136" i="2" s="1"/>
  <c r="L135" i="2" s="1"/>
  <c r="K138" i="2"/>
  <c r="J138" i="2"/>
  <c r="I138" i="2"/>
  <c r="K137" i="2"/>
  <c r="K136" i="2" s="1"/>
  <c r="J137" i="2"/>
  <c r="J136" i="2" s="1"/>
  <c r="J135" i="2" s="1"/>
  <c r="I137" i="2"/>
  <c r="I136" i="2"/>
  <c r="L133" i="2"/>
  <c r="K133" i="2"/>
  <c r="K132" i="2" s="1"/>
  <c r="K131" i="2" s="1"/>
  <c r="J133" i="2"/>
  <c r="J132" i="2" s="1"/>
  <c r="J131" i="2" s="1"/>
  <c r="I133" i="2"/>
  <c r="L132" i="2"/>
  <c r="I132" i="2"/>
  <c r="I131" i="2" s="1"/>
  <c r="L131" i="2"/>
  <c r="L129" i="2"/>
  <c r="K129" i="2"/>
  <c r="K128" i="2" s="1"/>
  <c r="K127" i="2" s="1"/>
  <c r="J129" i="2"/>
  <c r="J128" i="2" s="1"/>
  <c r="J127" i="2" s="1"/>
  <c r="I129" i="2"/>
  <c r="L128" i="2"/>
  <c r="I128" i="2"/>
  <c r="I127" i="2" s="1"/>
  <c r="L127" i="2"/>
  <c r="L125" i="2"/>
  <c r="K125" i="2"/>
  <c r="K124" i="2" s="1"/>
  <c r="K123" i="2" s="1"/>
  <c r="J125" i="2"/>
  <c r="J124" i="2" s="1"/>
  <c r="J123" i="2" s="1"/>
  <c r="I125" i="2"/>
  <c r="L124" i="2"/>
  <c r="I124" i="2"/>
  <c r="I123" i="2" s="1"/>
  <c r="L123" i="2"/>
  <c r="L121" i="2"/>
  <c r="K121" i="2"/>
  <c r="K120" i="2" s="1"/>
  <c r="K119" i="2" s="1"/>
  <c r="J121" i="2"/>
  <c r="J120" i="2" s="1"/>
  <c r="J119" i="2" s="1"/>
  <c r="I121" i="2"/>
  <c r="L120" i="2"/>
  <c r="I120" i="2"/>
  <c r="I119" i="2" s="1"/>
  <c r="L119" i="2"/>
  <c r="L117" i="2"/>
  <c r="K117" i="2"/>
  <c r="K116" i="2" s="1"/>
  <c r="K115" i="2" s="1"/>
  <c r="J117" i="2"/>
  <c r="J116" i="2" s="1"/>
  <c r="J115" i="2" s="1"/>
  <c r="I117" i="2"/>
  <c r="L116" i="2"/>
  <c r="I116" i="2"/>
  <c r="I115" i="2" s="1"/>
  <c r="L115" i="2"/>
  <c r="L112" i="2"/>
  <c r="K112" i="2"/>
  <c r="K111" i="2" s="1"/>
  <c r="K110" i="2" s="1"/>
  <c r="J112" i="2"/>
  <c r="J111" i="2" s="1"/>
  <c r="J110" i="2" s="1"/>
  <c r="I112" i="2"/>
  <c r="L111" i="2"/>
  <c r="I111" i="2"/>
  <c r="I110" i="2" s="1"/>
  <c r="L110" i="2"/>
  <c r="L109" i="2" s="1"/>
  <c r="L106" i="2"/>
  <c r="K106" i="2"/>
  <c r="J106" i="2"/>
  <c r="I106" i="2"/>
  <c r="I105" i="2" s="1"/>
  <c r="L105" i="2"/>
  <c r="K105" i="2"/>
  <c r="J105" i="2"/>
  <c r="L102" i="2"/>
  <c r="K102" i="2"/>
  <c r="K101" i="2" s="1"/>
  <c r="K100" i="2" s="1"/>
  <c r="J102" i="2"/>
  <c r="J101" i="2" s="1"/>
  <c r="J100" i="2" s="1"/>
  <c r="I102" i="2"/>
  <c r="L101" i="2"/>
  <c r="I101" i="2"/>
  <c r="L100" i="2"/>
  <c r="L97" i="2"/>
  <c r="K97" i="2"/>
  <c r="K96" i="2" s="1"/>
  <c r="K95" i="2" s="1"/>
  <c r="J97" i="2"/>
  <c r="J96" i="2" s="1"/>
  <c r="J95" i="2" s="1"/>
  <c r="I97" i="2"/>
  <c r="L96" i="2"/>
  <c r="I96" i="2"/>
  <c r="I95" i="2" s="1"/>
  <c r="L95" i="2"/>
  <c r="L92" i="2"/>
  <c r="K92" i="2"/>
  <c r="K91" i="2" s="1"/>
  <c r="K90" i="2" s="1"/>
  <c r="J92" i="2"/>
  <c r="J91" i="2" s="1"/>
  <c r="J90" i="2" s="1"/>
  <c r="I92" i="2"/>
  <c r="L91" i="2"/>
  <c r="I91" i="2"/>
  <c r="I90" i="2" s="1"/>
  <c r="L90" i="2"/>
  <c r="L89" i="2" s="1"/>
  <c r="L85" i="2"/>
  <c r="K85" i="2"/>
  <c r="J85" i="2"/>
  <c r="I85" i="2"/>
  <c r="I84" i="2" s="1"/>
  <c r="I83" i="2" s="1"/>
  <c r="I82" i="2" s="1"/>
  <c r="L84" i="2"/>
  <c r="L83" i="2" s="1"/>
  <c r="L82" i="2" s="1"/>
  <c r="K84" i="2"/>
  <c r="J84" i="2"/>
  <c r="K83" i="2"/>
  <c r="K82" i="2" s="1"/>
  <c r="J83" i="2"/>
  <c r="J82" i="2" s="1"/>
  <c r="L80" i="2"/>
  <c r="L79" i="2" s="1"/>
  <c r="L78" i="2" s="1"/>
  <c r="K80" i="2"/>
  <c r="J80" i="2"/>
  <c r="I80" i="2"/>
  <c r="K79" i="2"/>
  <c r="K78" i="2" s="1"/>
  <c r="J79" i="2"/>
  <c r="J78" i="2" s="1"/>
  <c r="I79" i="2"/>
  <c r="I78" i="2"/>
  <c r="L74" i="2"/>
  <c r="L73" i="2" s="1"/>
  <c r="L62" i="2" s="1"/>
  <c r="L61" i="2" s="1"/>
  <c r="K74" i="2"/>
  <c r="J74" i="2"/>
  <c r="I74" i="2"/>
  <c r="K73" i="2"/>
  <c r="J73" i="2"/>
  <c r="I73" i="2"/>
  <c r="L69" i="2"/>
  <c r="K69" i="2"/>
  <c r="J69" i="2"/>
  <c r="I69" i="2"/>
  <c r="I68" i="2" s="1"/>
  <c r="L68" i="2"/>
  <c r="K68" i="2"/>
  <c r="J68" i="2"/>
  <c r="L64" i="2"/>
  <c r="K64" i="2"/>
  <c r="K63" i="2" s="1"/>
  <c r="K62" i="2" s="1"/>
  <c r="K61" i="2" s="1"/>
  <c r="J64" i="2"/>
  <c r="J63" i="2" s="1"/>
  <c r="J62" i="2" s="1"/>
  <c r="J61" i="2" s="1"/>
  <c r="I64" i="2"/>
  <c r="L63" i="2"/>
  <c r="I63" i="2"/>
  <c r="L45" i="2"/>
  <c r="K45" i="2"/>
  <c r="J45" i="2"/>
  <c r="I45" i="2"/>
  <c r="I44" i="2" s="1"/>
  <c r="I43" i="2" s="1"/>
  <c r="I42" i="2" s="1"/>
  <c r="L44" i="2"/>
  <c r="L43" i="2" s="1"/>
  <c r="L42" i="2" s="1"/>
  <c r="K44" i="2"/>
  <c r="J44" i="2"/>
  <c r="K43" i="2"/>
  <c r="K42" i="2" s="1"/>
  <c r="J43" i="2"/>
  <c r="J42" i="2" s="1"/>
  <c r="L40" i="2"/>
  <c r="L39" i="2" s="1"/>
  <c r="L38" i="2" s="1"/>
  <c r="K40" i="2"/>
  <c r="J40" i="2"/>
  <c r="I40" i="2"/>
  <c r="K39" i="2"/>
  <c r="K38" i="2" s="1"/>
  <c r="J39" i="2"/>
  <c r="J38" i="2" s="1"/>
  <c r="I39" i="2"/>
  <c r="I38" i="2"/>
  <c r="L36" i="2"/>
  <c r="K36" i="2"/>
  <c r="J36" i="2"/>
  <c r="I36" i="2"/>
  <c r="L34" i="2"/>
  <c r="K34" i="2"/>
  <c r="K33" i="2" s="1"/>
  <c r="K32" i="2" s="1"/>
  <c r="K31" i="2" s="1"/>
  <c r="J34" i="2"/>
  <c r="J33" i="2" s="1"/>
  <c r="J32" i="2" s="1"/>
  <c r="I34" i="2"/>
  <c r="L33" i="2"/>
  <c r="I33" i="2"/>
  <c r="I32" i="2" s="1"/>
  <c r="I31" i="2" s="1"/>
  <c r="L32" i="2"/>
  <c r="L31" i="2" s="1"/>
  <c r="L361" i="1"/>
  <c r="L360" i="1" s="1"/>
  <c r="K361" i="1"/>
  <c r="K360" i="1" s="1"/>
  <c r="J361" i="1"/>
  <c r="I361" i="1"/>
  <c r="J360" i="1"/>
  <c r="I360" i="1"/>
  <c r="L358" i="1"/>
  <c r="K358" i="1"/>
  <c r="J358" i="1"/>
  <c r="J357" i="1" s="1"/>
  <c r="I358" i="1"/>
  <c r="L357" i="1"/>
  <c r="K357" i="1"/>
  <c r="I357" i="1"/>
  <c r="L355" i="1"/>
  <c r="L354" i="1" s="1"/>
  <c r="K355" i="1"/>
  <c r="J355" i="1"/>
  <c r="J354" i="1" s="1"/>
  <c r="I355" i="1"/>
  <c r="I354" i="1" s="1"/>
  <c r="K354" i="1"/>
  <c r="L351" i="1"/>
  <c r="L350" i="1" s="1"/>
  <c r="K351" i="1"/>
  <c r="K350" i="1" s="1"/>
  <c r="J351" i="1"/>
  <c r="I351" i="1"/>
  <c r="J350" i="1"/>
  <c r="I350" i="1"/>
  <c r="L347" i="1"/>
  <c r="K347" i="1"/>
  <c r="J347" i="1"/>
  <c r="J346" i="1" s="1"/>
  <c r="I347" i="1"/>
  <c r="L346" i="1"/>
  <c r="K346" i="1"/>
  <c r="I346" i="1"/>
  <c r="L343" i="1"/>
  <c r="L342" i="1" s="1"/>
  <c r="K343" i="1"/>
  <c r="J343" i="1"/>
  <c r="J342" i="1" s="1"/>
  <c r="I343" i="1"/>
  <c r="I342" i="1" s="1"/>
  <c r="K342" i="1"/>
  <c r="L339" i="1"/>
  <c r="K339" i="1"/>
  <c r="J339" i="1"/>
  <c r="I339" i="1"/>
  <c r="L336" i="1"/>
  <c r="K336" i="1"/>
  <c r="J336" i="1"/>
  <c r="I336" i="1"/>
  <c r="P334" i="1"/>
  <c r="O334" i="1"/>
  <c r="N334" i="1"/>
  <c r="M334" i="1"/>
  <c r="L334" i="1"/>
  <c r="L333" i="1" s="1"/>
  <c r="K334" i="1"/>
  <c r="K333" i="1" s="1"/>
  <c r="J334" i="1"/>
  <c r="I334" i="1"/>
  <c r="J333" i="1"/>
  <c r="J332" i="1" s="1"/>
  <c r="I333" i="1"/>
  <c r="L329" i="1"/>
  <c r="L328" i="1" s="1"/>
  <c r="K329" i="1"/>
  <c r="K328" i="1" s="1"/>
  <c r="J329" i="1"/>
  <c r="I329" i="1"/>
  <c r="J328" i="1"/>
  <c r="I328" i="1"/>
  <c r="L326" i="1"/>
  <c r="K326" i="1"/>
  <c r="J326" i="1"/>
  <c r="J325" i="1" s="1"/>
  <c r="I326" i="1"/>
  <c r="L325" i="1"/>
  <c r="K325" i="1"/>
  <c r="I325" i="1"/>
  <c r="L323" i="1"/>
  <c r="L322" i="1" s="1"/>
  <c r="K323" i="1"/>
  <c r="J323" i="1"/>
  <c r="J322" i="1" s="1"/>
  <c r="I323" i="1"/>
  <c r="I322" i="1" s="1"/>
  <c r="K322" i="1"/>
  <c r="L319" i="1"/>
  <c r="L318" i="1" s="1"/>
  <c r="K319" i="1"/>
  <c r="K318" i="1" s="1"/>
  <c r="J319" i="1"/>
  <c r="I319" i="1"/>
  <c r="J318" i="1"/>
  <c r="I318" i="1"/>
  <c r="L315" i="1"/>
  <c r="K315" i="1"/>
  <c r="J315" i="1"/>
  <c r="J314" i="1" s="1"/>
  <c r="I315" i="1"/>
  <c r="L314" i="1"/>
  <c r="K314" i="1"/>
  <c r="I314" i="1"/>
  <c r="L311" i="1"/>
  <c r="L310" i="1" s="1"/>
  <c r="K311" i="1"/>
  <c r="J311" i="1"/>
  <c r="J310" i="1" s="1"/>
  <c r="I311" i="1"/>
  <c r="I310" i="1" s="1"/>
  <c r="I300" i="1" s="1"/>
  <c r="K310" i="1"/>
  <c r="L307" i="1"/>
  <c r="K307" i="1"/>
  <c r="J307" i="1"/>
  <c r="I307" i="1"/>
  <c r="L304" i="1"/>
  <c r="K304" i="1"/>
  <c r="J304" i="1"/>
  <c r="I304" i="1"/>
  <c r="I301" i="1" s="1"/>
  <c r="L302" i="1"/>
  <c r="K302" i="1"/>
  <c r="J302" i="1"/>
  <c r="J301" i="1" s="1"/>
  <c r="J300" i="1" s="1"/>
  <c r="J299" i="1" s="1"/>
  <c r="I302" i="1"/>
  <c r="L301" i="1"/>
  <c r="K301" i="1"/>
  <c r="L296" i="1"/>
  <c r="L295" i="1" s="1"/>
  <c r="K296" i="1"/>
  <c r="K295" i="1" s="1"/>
  <c r="J296" i="1"/>
  <c r="I296" i="1"/>
  <c r="J295" i="1"/>
  <c r="I295" i="1"/>
  <c r="L293" i="1"/>
  <c r="K293" i="1"/>
  <c r="J293" i="1"/>
  <c r="J292" i="1" s="1"/>
  <c r="I293" i="1"/>
  <c r="L292" i="1"/>
  <c r="K292" i="1"/>
  <c r="I292" i="1"/>
  <c r="L290" i="1"/>
  <c r="L289" i="1" s="1"/>
  <c r="K290" i="1"/>
  <c r="J290" i="1"/>
  <c r="J289" i="1" s="1"/>
  <c r="I290" i="1"/>
  <c r="I289" i="1" s="1"/>
  <c r="K289" i="1"/>
  <c r="L286" i="1"/>
  <c r="L285" i="1" s="1"/>
  <c r="K286" i="1"/>
  <c r="K285" i="1" s="1"/>
  <c r="J286" i="1"/>
  <c r="I286" i="1"/>
  <c r="J285" i="1"/>
  <c r="I285" i="1"/>
  <c r="L282" i="1"/>
  <c r="K282" i="1"/>
  <c r="J282" i="1"/>
  <c r="J281" i="1" s="1"/>
  <c r="I282" i="1"/>
  <c r="L281" i="1"/>
  <c r="K281" i="1"/>
  <c r="I281" i="1"/>
  <c r="L278" i="1"/>
  <c r="L277" i="1" s="1"/>
  <c r="K278" i="1"/>
  <c r="J278" i="1"/>
  <c r="J277" i="1" s="1"/>
  <c r="I278" i="1"/>
  <c r="I277" i="1" s="1"/>
  <c r="I267" i="1" s="1"/>
  <c r="K277" i="1"/>
  <c r="L274" i="1"/>
  <c r="K274" i="1"/>
  <c r="J274" i="1"/>
  <c r="I274" i="1"/>
  <c r="L271" i="1"/>
  <c r="K271" i="1"/>
  <c r="J271" i="1"/>
  <c r="I271" i="1"/>
  <c r="L269" i="1"/>
  <c r="K269" i="1"/>
  <c r="J269" i="1"/>
  <c r="J268" i="1" s="1"/>
  <c r="I269" i="1"/>
  <c r="L268" i="1"/>
  <c r="K268" i="1"/>
  <c r="K267" i="1" s="1"/>
  <c r="I268" i="1"/>
  <c r="L264" i="1"/>
  <c r="K264" i="1"/>
  <c r="J264" i="1"/>
  <c r="J263" i="1" s="1"/>
  <c r="I264" i="1"/>
  <c r="L263" i="1"/>
  <c r="K263" i="1"/>
  <c r="I263" i="1"/>
  <c r="L261" i="1"/>
  <c r="L260" i="1" s="1"/>
  <c r="K261" i="1"/>
  <c r="J261" i="1"/>
  <c r="J260" i="1" s="1"/>
  <c r="I261" i="1"/>
  <c r="I260" i="1" s="1"/>
  <c r="K260" i="1"/>
  <c r="L258" i="1"/>
  <c r="L257" i="1" s="1"/>
  <c r="K258" i="1"/>
  <c r="K257" i="1" s="1"/>
  <c r="J258" i="1"/>
  <c r="I258" i="1"/>
  <c r="J257" i="1"/>
  <c r="I257" i="1"/>
  <c r="L254" i="1"/>
  <c r="K254" i="1"/>
  <c r="J254" i="1"/>
  <c r="J253" i="1" s="1"/>
  <c r="I254" i="1"/>
  <c r="L253" i="1"/>
  <c r="K253" i="1"/>
  <c r="I253" i="1"/>
  <c r="L250" i="1"/>
  <c r="L249" i="1" s="1"/>
  <c r="K250" i="1"/>
  <c r="J250" i="1"/>
  <c r="J249" i="1" s="1"/>
  <c r="I250" i="1"/>
  <c r="I249" i="1" s="1"/>
  <c r="K249" i="1"/>
  <c r="L246" i="1"/>
  <c r="L245" i="1" s="1"/>
  <c r="K246" i="1"/>
  <c r="K245" i="1" s="1"/>
  <c r="J246" i="1"/>
  <c r="I246" i="1"/>
  <c r="J245" i="1"/>
  <c r="I245" i="1"/>
  <c r="L242" i="1"/>
  <c r="K242" i="1"/>
  <c r="J242" i="1"/>
  <c r="I242" i="1"/>
  <c r="L239" i="1"/>
  <c r="K239" i="1"/>
  <c r="J239" i="1"/>
  <c r="I239" i="1"/>
  <c r="L237" i="1"/>
  <c r="L236" i="1" s="1"/>
  <c r="K237" i="1"/>
  <c r="J237" i="1"/>
  <c r="J236" i="1" s="1"/>
  <c r="J235" i="1" s="1"/>
  <c r="I237" i="1"/>
  <c r="I236" i="1" s="1"/>
  <c r="K236" i="1"/>
  <c r="K235" i="1"/>
  <c r="L230" i="1"/>
  <c r="K230" i="1"/>
  <c r="J230" i="1"/>
  <c r="J229" i="1" s="1"/>
  <c r="J228" i="1" s="1"/>
  <c r="I230" i="1"/>
  <c r="L229" i="1"/>
  <c r="L228" i="1" s="1"/>
  <c r="K229" i="1"/>
  <c r="K228" i="1" s="1"/>
  <c r="I229" i="1"/>
  <c r="I228" i="1"/>
  <c r="L226" i="1"/>
  <c r="K226" i="1"/>
  <c r="J226" i="1"/>
  <c r="J225" i="1" s="1"/>
  <c r="J224" i="1" s="1"/>
  <c r="I226" i="1"/>
  <c r="L225" i="1"/>
  <c r="L224" i="1" s="1"/>
  <c r="K225" i="1"/>
  <c r="K224" i="1" s="1"/>
  <c r="I225" i="1"/>
  <c r="I224" i="1"/>
  <c r="P217" i="1"/>
  <c r="O217" i="1"/>
  <c r="N217" i="1"/>
  <c r="M217" i="1"/>
  <c r="L217" i="1"/>
  <c r="L216" i="1" s="1"/>
  <c r="K217" i="1"/>
  <c r="K216" i="1" s="1"/>
  <c r="J217" i="1"/>
  <c r="I217" i="1"/>
  <c r="J216" i="1"/>
  <c r="I216" i="1"/>
  <c r="I212" i="1" s="1"/>
  <c r="L214" i="1"/>
  <c r="K214" i="1"/>
  <c r="J214" i="1"/>
  <c r="J213" i="1" s="1"/>
  <c r="J212" i="1" s="1"/>
  <c r="I214" i="1"/>
  <c r="L213" i="1"/>
  <c r="L212" i="1" s="1"/>
  <c r="K213" i="1"/>
  <c r="K212" i="1" s="1"/>
  <c r="I213" i="1"/>
  <c r="L207" i="1"/>
  <c r="K207" i="1"/>
  <c r="J207" i="1"/>
  <c r="J206" i="1" s="1"/>
  <c r="J205" i="1" s="1"/>
  <c r="I207" i="1"/>
  <c r="L206" i="1"/>
  <c r="L205" i="1" s="1"/>
  <c r="K206" i="1"/>
  <c r="K205" i="1" s="1"/>
  <c r="I206" i="1"/>
  <c r="I205" i="1"/>
  <c r="L203" i="1"/>
  <c r="K203" i="1"/>
  <c r="J203" i="1"/>
  <c r="J202" i="1" s="1"/>
  <c r="I203" i="1"/>
  <c r="L202" i="1"/>
  <c r="K202" i="1"/>
  <c r="I202" i="1"/>
  <c r="L198" i="1"/>
  <c r="L197" i="1" s="1"/>
  <c r="K198" i="1"/>
  <c r="J198" i="1"/>
  <c r="J197" i="1" s="1"/>
  <c r="I198" i="1"/>
  <c r="I197" i="1" s="1"/>
  <c r="K197" i="1"/>
  <c r="L192" i="1"/>
  <c r="L191" i="1" s="1"/>
  <c r="L182" i="1" s="1"/>
  <c r="K192" i="1"/>
  <c r="K191" i="1" s="1"/>
  <c r="J192" i="1"/>
  <c r="I192" i="1"/>
  <c r="J191" i="1"/>
  <c r="I191" i="1"/>
  <c r="L187" i="1"/>
  <c r="K187" i="1"/>
  <c r="J187" i="1"/>
  <c r="J186" i="1" s="1"/>
  <c r="I187" i="1"/>
  <c r="L186" i="1"/>
  <c r="K186" i="1"/>
  <c r="K182" i="1" s="1"/>
  <c r="K181" i="1" s="1"/>
  <c r="I186" i="1"/>
  <c r="L184" i="1"/>
  <c r="L183" i="1" s="1"/>
  <c r="K184" i="1"/>
  <c r="J184" i="1"/>
  <c r="J183" i="1" s="1"/>
  <c r="J182" i="1" s="1"/>
  <c r="J181" i="1" s="1"/>
  <c r="I184" i="1"/>
  <c r="I183" i="1" s="1"/>
  <c r="K183" i="1"/>
  <c r="L176" i="1"/>
  <c r="L175" i="1" s="1"/>
  <c r="K176" i="1"/>
  <c r="K175" i="1" s="1"/>
  <c r="J176" i="1"/>
  <c r="I176" i="1"/>
  <c r="J175" i="1"/>
  <c r="I175" i="1"/>
  <c r="L171" i="1"/>
  <c r="K171" i="1"/>
  <c r="J171" i="1"/>
  <c r="J170" i="1" s="1"/>
  <c r="J169" i="1" s="1"/>
  <c r="I171" i="1"/>
  <c r="L170" i="1"/>
  <c r="L169" i="1" s="1"/>
  <c r="K170" i="1"/>
  <c r="I170" i="1"/>
  <c r="I169" i="1"/>
  <c r="L167" i="1"/>
  <c r="K167" i="1"/>
  <c r="J167" i="1"/>
  <c r="J166" i="1" s="1"/>
  <c r="J165" i="1" s="1"/>
  <c r="I167" i="1"/>
  <c r="L166" i="1"/>
  <c r="L165" i="1" s="1"/>
  <c r="L164" i="1" s="1"/>
  <c r="K166" i="1"/>
  <c r="K165" i="1" s="1"/>
  <c r="I166" i="1"/>
  <c r="I165" i="1"/>
  <c r="L162" i="1"/>
  <c r="L161" i="1" s="1"/>
  <c r="K162" i="1"/>
  <c r="K161" i="1" s="1"/>
  <c r="J162" i="1"/>
  <c r="I162" i="1"/>
  <c r="J161" i="1"/>
  <c r="I161" i="1"/>
  <c r="I155" i="1" s="1"/>
  <c r="I154" i="1" s="1"/>
  <c r="L157" i="1"/>
  <c r="K157" i="1"/>
  <c r="J157" i="1"/>
  <c r="J156" i="1" s="1"/>
  <c r="I157" i="1"/>
  <c r="L156" i="1"/>
  <c r="K156" i="1"/>
  <c r="I156" i="1"/>
  <c r="L155" i="1"/>
  <c r="L154" i="1" s="1"/>
  <c r="J155" i="1"/>
  <c r="J154" i="1" s="1"/>
  <c r="L151" i="1"/>
  <c r="L150" i="1" s="1"/>
  <c r="L149" i="1" s="1"/>
  <c r="K151" i="1"/>
  <c r="K150" i="1" s="1"/>
  <c r="K149" i="1" s="1"/>
  <c r="J151" i="1"/>
  <c r="I151" i="1"/>
  <c r="J150" i="1"/>
  <c r="J149" i="1" s="1"/>
  <c r="I150" i="1"/>
  <c r="I149" i="1" s="1"/>
  <c r="L147" i="1"/>
  <c r="L146" i="1" s="1"/>
  <c r="K147" i="1"/>
  <c r="K146" i="1" s="1"/>
  <c r="J147" i="1"/>
  <c r="I147" i="1"/>
  <c r="J146" i="1"/>
  <c r="I146" i="1"/>
  <c r="L143" i="1"/>
  <c r="K143" i="1"/>
  <c r="J143" i="1"/>
  <c r="J142" i="1" s="1"/>
  <c r="I143" i="1"/>
  <c r="L142" i="1"/>
  <c r="L141" i="1" s="1"/>
  <c r="K142" i="1"/>
  <c r="K141" i="1" s="1"/>
  <c r="I142" i="1"/>
  <c r="J141" i="1"/>
  <c r="I141" i="1"/>
  <c r="L138" i="1"/>
  <c r="K138" i="1"/>
  <c r="J138" i="1"/>
  <c r="J137" i="1" s="1"/>
  <c r="J136" i="1" s="1"/>
  <c r="I138" i="1"/>
  <c r="L137" i="1"/>
  <c r="K137" i="1"/>
  <c r="K136" i="1" s="1"/>
  <c r="I137" i="1"/>
  <c r="L136" i="1"/>
  <c r="I136" i="1"/>
  <c r="L133" i="1"/>
  <c r="L132" i="1" s="1"/>
  <c r="L131" i="1" s="1"/>
  <c r="K133" i="1"/>
  <c r="K132" i="1" s="1"/>
  <c r="K131" i="1" s="1"/>
  <c r="J133" i="1"/>
  <c r="I133" i="1"/>
  <c r="J132" i="1"/>
  <c r="J131" i="1" s="1"/>
  <c r="I132" i="1"/>
  <c r="I131" i="1" s="1"/>
  <c r="L129" i="1"/>
  <c r="L128" i="1" s="1"/>
  <c r="L127" i="1" s="1"/>
  <c r="K129" i="1"/>
  <c r="K128" i="1" s="1"/>
  <c r="K127" i="1" s="1"/>
  <c r="J129" i="1"/>
  <c r="I129" i="1"/>
  <c r="J128" i="1"/>
  <c r="I128" i="1"/>
  <c r="I127" i="1" s="1"/>
  <c r="J127" i="1"/>
  <c r="L125" i="1"/>
  <c r="K125" i="1"/>
  <c r="K124" i="1" s="1"/>
  <c r="K123" i="1" s="1"/>
  <c r="J125" i="1"/>
  <c r="I125" i="1"/>
  <c r="L124" i="1"/>
  <c r="L123" i="1" s="1"/>
  <c r="J124" i="1"/>
  <c r="J123" i="1" s="1"/>
  <c r="I124" i="1"/>
  <c r="I123" i="1" s="1"/>
  <c r="L121" i="1"/>
  <c r="L120" i="1" s="1"/>
  <c r="L119" i="1" s="1"/>
  <c r="K121" i="1"/>
  <c r="K120" i="1" s="1"/>
  <c r="K119" i="1" s="1"/>
  <c r="J121" i="1"/>
  <c r="I121" i="1"/>
  <c r="J120" i="1"/>
  <c r="J119" i="1" s="1"/>
  <c r="I120" i="1"/>
  <c r="I119" i="1" s="1"/>
  <c r="L117" i="1"/>
  <c r="L116" i="1" s="1"/>
  <c r="L115" i="1" s="1"/>
  <c r="K117" i="1"/>
  <c r="K116" i="1" s="1"/>
  <c r="K115" i="1" s="1"/>
  <c r="J117" i="1"/>
  <c r="I117" i="1"/>
  <c r="J116" i="1"/>
  <c r="I116" i="1"/>
  <c r="I115" i="1" s="1"/>
  <c r="J115" i="1"/>
  <c r="L112" i="1"/>
  <c r="K112" i="1"/>
  <c r="K111" i="1" s="1"/>
  <c r="K110" i="1" s="1"/>
  <c r="K109" i="1" s="1"/>
  <c r="J112" i="1"/>
  <c r="I112" i="1"/>
  <c r="L111" i="1"/>
  <c r="L110" i="1" s="1"/>
  <c r="L109" i="1" s="1"/>
  <c r="J111" i="1"/>
  <c r="J110" i="1" s="1"/>
  <c r="I111" i="1"/>
  <c r="I110" i="1" s="1"/>
  <c r="L106" i="1"/>
  <c r="L105" i="1" s="1"/>
  <c r="K106" i="1"/>
  <c r="J106" i="1"/>
  <c r="I106" i="1"/>
  <c r="I105" i="1" s="1"/>
  <c r="K105" i="1"/>
  <c r="J105" i="1"/>
  <c r="L102" i="1"/>
  <c r="L101" i="1" s="1"/>
  <c r="L100" i="1" s="1"/>
  <c r="K102" i="1"/>
  <c r="K101" i="1" s="1"/>
  <c r="K100" i="1" s="1"/>
  <c r="K89" i="1" s="1"/>
  <c r="J102" i="1"/>
  <c r="I102" i="1"/>
  <c r="J101" i="1"/>
  <c r="I101" i="1"/>
  <c r="I100" i="1" s="1"/>
  <c r="J100" i="1"/>
  <c r="L97" i="1"/>
  <c r="K97" i="1"/>
  <c r="K96" i="1" s="1"/>
  <c r="K95" i="1" s="1"/>
  <c r="J97" i="1"/>
  <c r="I97" i="1"/>
  <c r="L96" i="1"/>
  <c r="L95" i="1" s="1"/>
  <c r="J96" i="1"/>
  <c r="J95" i="1" s="1"/>
  <c r="I96" i="1"/>
  <c r="I95" i="1" s="1"/>
  <c r="L92" i="1"/>
  <c r="L91" i="1" s="1"/>
  <c r="L90" i="1" s="1"/>
  <c r="K92" i="1"/>
  <c r="K91" i="1" s="1"/>
  <c r="K90" i="1" s="1"/>
  <c r="J92" i="1"/>
  <c r="I92" i="1"/>
  <c r="J91" i="1"/>
  <c r="J90" i="1" s="1"/>
  <c r="J89" i="1" s="1"/>
  <c r="I91" i="1"/>
  <c r="I90" i="1" s="1"/>
  <c r="L85" i="1"/>
  <c r="L84" i="1" s="1"/>
  <c r="K85" i="1"/>
  <c r="J85" i="1"/>
  <c r="I85" i="1"/>
  <c r="I84" i="1" s="1"/>
  <c r="I83" i="1" s="1"/>
  <c r="K84" i="1"/>
  <c r="J84" i="1"/>
  <c r="J83" i="1" s="1"/>
  <c r="J82" i="1" s="1"/>
  <c r="L83" i="1"/>
  <c r="K83" i="1"/>
  <c r="K82" i="1" s="1"/>
  <c r="L82" i="1"/>
  <c r="I82" i="1"/>
  <c r="L80" i="1"/>
  <c r="K80" i="1"/>
  <c r="J80" i="1"/>
  <c r="J79" i="1" s="1"/>
  <c r="I80" i="1"/>
  <c r="L79" i="1"/>
  <c r="L78" i="1" s="1"/>
  <c r="K79" i="1"/>
  <c r="K78" i="1" s="1"/>
  <c r="I79" i="1"/>
  <c r="J78" i="1"/>
  <c r="I78" i="1"/>
  <c r="L74" i="1"/>
  <c r="K74" i="1"/>
  <c r="J74" i="1"/>
  <c r="J73" i="1" s="1"/>
  <c r="I74" i="1"/>
  <c r="L73" i="1"/>
  <c r="K73" i="1"/>
  <c r="I73" i="1"/>
  <c r="L69" i="1"/>
  <c r="L68" i="1" s="1"/>
  <c r="K69" i="1"/>
  <c r="J69" i="1"/>
  <c r="J68" i="1" s="1"/>
  <c r="J62" i="1" s="1"/>
  <c r="J61" i="1" s="1"/>
  <c r="I69" i="1"/>
  <c r="I68" i="1" s="1"/>
  <c r="K68" i="1"/>
  <c r="L64" i="1"/>
  <c r="L63" i="1" s="1"/>
  <c r="L62" i="1" s="1"/>
  <c r="L61" i="1" s="1"/>
  <c r="K64" i="1"/>
  <c r="K63" i="1" s="1"/>
  <c r="K62" i="1" s="1"/>
  <c r="K61" i="1" s="1"/>
  <c r="J64" i="1"/>
  <c r="I64" i="1"/>
  <c r="J63" i="1"/>
  <c r="I63" i="1"/>
  <c r="I62" i="1" s="1"/>
  <c r="I61" i="1" s="1"/>
  <c r="L45" i="1"/>
  <c r="L44" i="1" s="1"/>
  <c r="L43" i="1" s="1"/>
  <c r="L42" i="1" s="1"/>
  <c r="K45" i="1"/>
  <c r="K44" i="1" s="1"/>
  <c r="J45" i="1"/>
  <c r="J44" i="1" s="1"/>
  <c r="J43" i="1" s="1"/>
  <c r="J42" i="1" s="1"/>
  <c r="I45" i="1"/>
  <c r="I44" i="1" s="1"/>
  <c r="I43" i="1" s="1"/>
  <c r="I42" i="1" s="1"/>
  <c r="K43" i="1"/>
  <c r="K42" i="1" s="1"/>
  <c r="L40" i="1"/>
  <c r="K40" i="1"/>
  <c r="K39" i="1" s="1"/>
  <c r="K38" i="1" s="1"/>
  <c r="K31" i="1" s="1"/>
  <c r="J40" i="1"/>
  <c r="J39" i="1" s="1"/>
  <c r="J38" i="1" s="1"/>
  <c r="I40" i="1"/>
  <c r="I39" i="1" s="1"/>
  <c r="L39" i="1"/>
  <c r="L38" i="1" s="1"/>
  <c r="I38" i="1"/>
  <c r="L36" i="1"/>
  <c r="K36" i="1"/>
  <c r="J36" i="1"/>
  <c r="I36" i="1"/>
  <c r="L34" i="1"/>
  <c r="K34" i="1"/>
  <c r="K33" i="1" s="1"/>
  <c r="K32" i="1" s="1"/>
  <c r="J34" i="1"/>
  <c r="I34" i="1"/>
  <c r="L33" i="1"/>
  <c r="L32" i="1" s="1"/>
  <c r="J33" i="1"/>
  <c r="I33" i="1"/>
  <c r="I32" i="1" s="1"/>
  <c r="J32" i="1"/>
  <c r="L361" i="5"/>
  <c r="L360" i="5" s="1"/>
  <c r="K361" i="5"/>
  <c r="K360" i="5" s="1"/>
  <c r="J361" i="5"/>
  <c r="I361" i="5"/>
  <c r="J360" i="5"/>
  <c r="I360" i="5"/>
  <c r="L358" i="5"/>
  <c r="K358" i="5"/>
  <c r="J358" i="5"/>
  <c r="I358" i="5"/>
  <c r="L357" i="5"/>
  <c r="K357" i="5"/>
  <c r="J357" i="5"/>
  <c r="I357" i="5"/>
  <c r="L355" i="5"/>
  <c r="K355" i="5"/>
  <c r="J355" i="5"/>
  <c r="I355" i="5"/>
  <c r="I354" i="5" s="1"/>
  <c r="L354" i="5"/>
  <c r="K354" i="5"/>
  <c r="J354" i="5"/>
  <c r="L351" i="5"/>
  <c r="K351" i="5"/>
  <c r="K350" i="5" s="1"/>
  <c r="J351" i="5"/>
  <c r="I351" i="5"/>
  <c r="L350" i="5"/>
  <c r="J350" i="5"/>
  <c r="I350" i="5"/>
  <c r="L347" i="5"/>
  <c r="L346" i="5" s="1"/>
  <c r="K347" i="5"/>
  <c r="J347" i="5"/>
  <c r="I347" i="5"/>
  <c r="K346" i="5"/>
  <c r="J346" i="5"/>
  <c r="I346" i="5"/>
  <c r="L343" i="5"/>
  <c r="L342" i="5" s="1"/>
  <c r="K343" i="5"/>
  <c r="J343" i="5"/>
  <c r="I343" i="5"/>
  <c r="I342" i="5" s="1"/>
  <c r="K342" i="5"/>
  <c r="J342" i="5"/>
  <c r="L339" i="5"/>
  <c r="K339" i="5"/>
  <c r="J339" i="5"/>
  <c r="I339" i="5"/>
  <c r="L336" i="5"/>
  <c r="K336" i="5"/>
  <c r="J336" i="5"/>
  <c r="I336" i="5"/>
  <c r="P334" i="5"/>
  <c r="O334" i="5"/>
  <c r="N334" i="5"/>
  <c r="M334" i="5"/>
  <c r="L334" i="5"/>
  <c r="K334" i="5"/>
  <c r="K333" i="5" s="1"/>
  <c r="J334" i="5"/>
  <c r="I334" i="5"/>
  <c r="L333" i="5"/>
  <c r="J333" i="5"/>
  <c r="I333" i="5"/>
  <c r="I332" i="5" s="1"/>
  <c r="J332" i="5"/>
  <c r="L329" i="5"/>
  <c r="K329" i="5"/>
  <c r="K328" i="5" s="1"/>
  <c r="J329" i="5"/>
  <c r="I329" i="5"/>
  <c r="L328" i="5"/>
  <c r="J328" i="5"/>
  <c r="I328" i="5"/>
  <c r="L326" i="5"/>
  <c r="K326" i="5"/>
  <c r="J326" i="5"/>
  <c r="J325" i="5" s="1"/>
  <c r="I326" i="5"/>
  <c r="L325" i="5"/>
  <c r="K325" i="5"/>
  <c r="I325" i="5"/>
  <c r="L323" i="5"/>
  <c r="L322" i="5" s="1"/>
  <c r="K323" i="5"/>
  <c r="J323" i="5"/>
  <c r="I323" i="5"/>
  <c r="I322" i="5" s="1"/>
  <c r="K322" i="5"/>
  <c r="J322" i="5"/>
  <c r="L319" i="5"/>
  <c r="K319" i="5"/>
  <c r="K318" i="5" s="1"/>
  <c r="J319" i="5"/>
  <c r="I319" i="5"/>
  <c r="L318" i="5"/>
  <c r="J318" i="5"/>
  <c r="I318" i="5"/>
  <c r="L315" i="5"/>
  <c r="K315" i="5"/>
  <c r="J315" i="5"/>
  <c r="I315" i="5"/>
  <c r="L314" i="5"/>
  <c r="K314" i="5"/>
  <c r="J314" i="5"/>
  <c r="I314" i="5"/>
  <c r="L311" i="5"/>
  <c r="L310" i="5" s="1"/>
  <c r="K311" i="5"/>
  <c r="J311" i="5"/>
  <c r="I311" i="5"/>
  <c r="I310" i="5" s="1"/>
  <c r="K310" i="5"/>
  <c r="J310" i="5"/>
  <c r="L307" i="5"/>
  <c r="K307" i="5"/>
  <c r="J307" i="5"/>
  <c r="I307" i="5"/>
  <c r="L304" i="5"/>
  <c r="K304" i="5"/>
  <c r="J304" i="5"/>
  <c r="I304" i="5"/>
  <c r="I301" i="5" s="1"/>
  <c r="I300" i="5" s="1"/>
  <c r="L302" i="5"/>
  <c r="L301" i="5" s="1"/>
  <c r="L300" i="5" s="1"/>
  <c r="K302" i="5"/>
  <c r="J302" i="5"/>
  <c r="I302" i="5"/>
  <c r="K301" i="5"/>
  <c r="J301" i="5"/>
  <c r="J300" i="5" s="1"/>
  <c r="J299" i="5" s="1"/>
  <c r="L296" i="5"/>
  <c r="L295" i="5" s="1"/>
  <c r="K296" i="5"/>
  <c r="K295" i="5" s="1"/>
  <c r="J296" i="5"/>
  <c r="I296" i="5"/>
  <c r="J295" i="5"/>
  <c r="I295" i="5"/>
  <c r="L293" i="5"/>
  <c r="K293" i="5"/>
  <c r="J293" i="5"/>
  <c r="I293" i="5"/>
  <c r="L292" i="5"/>
  <c r="K292" i="5"/>
  <c r="J292" i="5"/>
  <c r="I292" i="5"/>
  <c r="L290" i="5"/>
  <c r="K290" i="5"/>
  <c r="J290" i="5"/>
  <c r="J289" i="5" s="1"/>
  <c r="J267" i="5" s="1"/>
  <c r="I290" i="5"/>
  <c r="I289" i="5" s="1"/>
  <c r="L289" i="5"/>
  <c r="K289" i="5"/>
  <c r="L286" i="5"/>
  <c r="L285" i="5" s="1"/>
  <c r="K286" i="5"/>
  <c r="K285" i="5" s="1"/>
  <c r="J286" i="5"/>
  <c r="I286" i="5"/>
  <c r="J285" i="5"/>
  <c r="I285" i="5"/>
  <c r="L282" i="5"/>
  <c r="K282" i="5"/>
  <c r="J282" i="5"/>
  <c r="I282" i="5"/>
  <c r="L281" i="5"/>
  <c r="K281" i="5"/>
  <c r="J281" i="5"/>
  <c r="I281" i="5"/>
  <c r="L278" i="5"/>
  <c r="K278" i="5"/>
  <c r="J278" i="5"/>
  <c r="I278" i="5"/>
  <c r="I277" i="5" s="1"/>
  <c r="L277" i="5"/>
  <c r="K277" i="5"/>
  <c r="J277" i="5"/>
  <c r="L274" i="5"/>
  <c r="K274" i="5"/>
  <c r="J274" i="5"/>
  <c r="I274" i="5"/>
  <c r="L271" i="5"/>
  <c r="K271" i="5"/>
  <c r="J271" i="5"/>
  <c r="I271" i="5"/>
  <c r="L269" i="5"/>
  <c r="K269" i="5"/>
  <c r="J269" i="5"/>
  <c r="I269" i="5"/>
  <c r="L268" i="5"/>
  <c r="K268" i="5"/>
  <c r="J268" i="5"/>
  <c r="I268" i="5"/>
  <c r="L264" i="5"/>
  <c r="K264" i="5"/>
  <c r="J264" i="5"/>
  <c r="I264" i="5"/>
  <c r="L263" i="5"/>
  <c r="K263" i="5"/>
  <c r="J263" i="5"/>
  <c r="I263" i="5"/>
  <c r="L261" i="5"/>
  <c r="L260" i="5" s="1"/>
  <c r="K261" i="5"/>
  <c r="J261" i="5"/>
  <c r="I261" i="5"/>
  <c r="I260" i="5" s="1"/>
  <c r="K260" i="5"/>
  <c r="J260" i="5"/>
  <c r="L258" i="5"/>
  <c r="K258" i="5"/>
  <c r="K257" i="5" s="1"/>
  <c r="J258" i="5"/>
  <c r="I258" i="5"/>
  <c r="L257" i="5"/>
  <c r="J257" i="5"/>
  <c r="I257" i="5"/>
  <c r="L254" i="5"/>
  <c r="L253" i="5" s="1"/>
  <c r="L235" i="5" s="1"/>
  <c r="K254" i="5"/>
  <c r="J254" i="5"/>
  <c r="I254" i="5"/>
  <c r="K253" i="5"/>
  <c r="J253" i="5"/>
  <c r="I253" i="5"/>
  <c r="L250" i="5"/>
  <c r="K250" i="5"/>
  <c r="J250" i="5"/>
  <c r="I250" i="5"/>
  <c r="I249" i="5" s="1"/>
  <c r="L249" i="5"/>
  <c r="K249" i="5"/>
  <c r="J249" i="5"/>
  <c r="L246" i="5"/>
  <c r="K246" i="5"/>
  <c r="K245" i="5" s="1"/>
  <c r="K235" i="5" s="1"/>
  <c r="J246" i="5"/>
  <c r="I246" i="5"/>
  <c r="L245" i="5"/>
  <c r="J245" i="5"/>
  <c r="I245" i="5"/>
  <c r="L242" i="5"/>
  <c r="K242" i="5"/>
  <c r="J242" i="5"/>
  <c r="I242" i="5"/>
  <c r="L239" i="5"/>
  <c r="K239" i="5"/>
  <c r="J239" i="5"/>
  <c r="I239" i="5"/>
  <c r="L237" i="5"/>
  <c r="K237" i="5"/>
  <c r="J237" i="5"/>
  <c r="I237" i="5"/>
  <c r="I236" i="5" s="1"/>
  <c r="I235" i="5" s="1"/>
  <c r="L236" i="5"/>
  <c r="K236" i="5"/>
  <c r="J236" i="5"/>
  <c r="J235" i="5"/>
  <c r="J234" i="5" s="1"/>
  <c r="L230" i="5"/>
  <c r="L229" i="5" s="1"/>
  <c r="L228" i="5" s="1"/>
  <c r="K230" i="5"/>
  <c r="J230" i="5"/>
  <c r="I230" i="5"/>
  <c r="K229" i="5"/>
  <c r="K228" i="5" s="1"/>
  <c r="J229" i="5"/>
  <c r="J228" i="5" s="1"/>
  <c r="I229" i="5"/>
  <c r="I228" i="5"/>
  <c r="L226" i="5"/>
  <c r="K226" i="5"/>
  <c r="J226" i="5"/>
  <c r="I226" i="5"/>
  <c r="L225" i="5"/>
  <c r="L224" i="5" s="1"/>
  <c r="K225" i="5"/>
  <c r="K224" i="5" s="1"/>
  <c r="J225" i="5"/>
  <c r="I225" i="5"/>
  <c r="J224" i="5"/>
  <c r="I224" i="5"/>
  <c r="P217" i="5"/>
  <c r="O217" i="5"/>
  <c r="N217" i="5"/>
  <c r="M217" i="5"/>
  <c r="L217" i="5"/>
  <c r="K217" i="5"/>
  <c r="K216" i="5" s="1"/>
  <c r="J217" i="5"/>
  <c r="J216" i="5" s="1"/>
  <c r="J212" i="5" s="1"/>
  <c r="I217" i="5"/>
  <c r="L216" i="5"/>
  <c r="I216" i="5"/>
  <c r="L214" i="5"/>
  <c r="L213" i="5" s="1"/>
  <c r="L212" i="5" s="1"/>
  <c r="K214" i="5"/>
  <c r="J214" i="5"/>
  <c r="I214" i="5"/>
  <c r="K213" i="5"/>
  <c r="K212" i="5" s="1"/>
  <c r="J213" i="5"/>
  <c r="I213" i="5"/>
  <c r="I212" i="5"/>
  <c r="L207" i="5"/>
  <c r="K207" i="5"/>
  <c r="J207" i="5"/>
  <c r="I207" i="5"/>
  <c r="L206" i="5"/>
  <c r="K206" i="5"/>
  <c r="K205" i="5" s="1"/>
  <c r="J206" i="5"/>
  <c r="I206" i="5"/>
  <c r="L205" i="5"/>
  <c r="J205" i="5"/>
  <c r="I205" i="5"/>
  <c r="L203" i="5"/>
  <c r="K203" i="5"/>
  <c r="J203" i="5"/>
  <c r="I203" i="5"/>
  <c r="L202" i="5"/>
  <c r="K202" i="5"/>
  <c r="J202" i="5"/>
  <c r="I202" i="5"/>
  <c r="L198" i="5"/>
  <c r="K198" i="5"/>
  <c r="J198" i="5"/>
  <c r="I198" i="5"/>
  <c r="I197" i="5" s="1"/>
  <c r="L197" i="5"/>
  <c r="K197" i="5"/>
  <c r="J197" i="5"/>
  <c r="L192" i="5"/>
  <c r="K192" i="5"/>
  <c r="K191" i="5" s="1"/>
  <c r="K182" i="5" s="1"/>
  <c r="J192" i="5"/>
  <c r="I192" i="5"/>
  <c r="L191" i="5"/>
  <c r="J191" i="5"/>
  <c r="I191" i="5"/>
  <c r="L187" i="5"/>
  <c r="K187" i="5"/>
  <c r="J187" i="5"/>
  <c r="I187" i="5"/>
  <c r="L186" i="5"/>
  <c r="K186" i="5"/>
  <c r="J186" i="5"/>
  <c r="I186" i="5"/>
  <c r="L184" i="5"/>
  <c r="K184" i="5"/>
  <c r="J184" i="5"/>
  <c r="I184" i="5"/>
  <c r="I183" i="5" s="1"/>
  <c r="I182" i="5" s="1"/>
  <c r="I181" i="5" s="1"/>
  <c r="L183" i="5"/>
  <c r="K183" i="5"/>
  <c r="J183" i="5"/>
  <c r="L182" i="5"/>
  <c r="J182" i="5"/>
  <c r="L176" i="5"/>
  <c r="L175" i="5" s="1"/>
  <c r="K176" i="5"/>
  <c r="K175" i="5" s="1"/>
  <c r="J176" i="5"/>
  <c r="I176" i="5"/>
  <c r="J175" i="5"/>
  <c r="I175" i="5"/>
  <c r="L171" i="5"/>
  <c r="K171" i="5"/>
  <c r="J171" i="5"/>
  <c r="I171" i="5"/>
  <c r="L170" i="5"/>
  <c r="K170" i="5"/>
  <c r="K169" i="5" s="1"/>
  <c r="J170" i="5"/>
  <c r="I170" i="5"/>
  <c r="J169" i="5"/>
  <c r="I169" i="5"/>
  <c r="L167" i="5"/>
  <c r="K167" i="5"/>
  <c r="J167" i="5"/>
  <c r="I167" i="5"/>
  <c r="L166" i="5"/>
  <c r="L165" i="5" s="1"/>
  <c r="K166" i="5"/>
  <c r="K165" i="5" s="1"/>
  <c r="K164" i="5" s="1"/>
  <c r="J166" i="5"/>
  <c r="I166" i="5"/>
  <c r="J165" i="5"/>
  <c r="I165" i="5"/>
  <c r="I164" i="5" s="1"/>
  <c r="J164" i="5"/>
  <c r="L162" i="5"/>
  <c r="K162" i="5"/>
  <c r="K161" i="5" s="1"/>
  <c r="J162" i="5"/>
  <c r="I162" i="5"/>
  <c r="L161" i="5"/>
  <c r="J161" i="5"/>
  <c r="I161" i="5"/>
  <c r="L157" i="5"/>
  <c r="L156" i="5" s="1"/>
  <c r="L155" i="5" s="1"/>
  <c r="L154" i="5" s="1"/>
  <c r="K157" i="5"/>
  <c r="J157" i="5"/>
  <c r="I157" i="5"/>
  <c r="K156" i="5"/>
  <c r="K155" i="5" s="1"/>
  <c r="K154" i="5" s="1"/>
  <c r="J156" i="5"/>
  <c r="J155" i="5" s="1"/>
  <c r="J154" i="5" s="1"/>
  <c r="I156" i="5"/>
  <c r="I155" i="5"/>
  <c r="I154" i="5" s="1"/>
  <c r="L151" i="5"/>
  <c r="K151" i="5"/>
  <c r="K150" i="5" s="1"/>
  <c r="K149" i="5" s="1"/>
  <c r="J151" i="5"/>
  <c r="I151" i="5"/>
  <c r="L150" i="5"/>
  <c r="J150" i="5"/>
  <c r="I150" i="5"/>
  <c r="I149" i="5" s="1"/>
  <c r="L149" i="5"/>
  <c r="J149" i="5"/>
  <c r="L147" i="5"/>
  <c r="K147" i="5"/>
  <c r="K146" i="5" s="1"/>
  <c r="J147" i="5"/>
  <c r="I147" i="5"/>
  <c r="L146" i="5"/>
  <c r="J146" i="5"/>
  <c r="I146" i="5"/>
  <c r="L143" i="5"/>
  <c r="L142" i="5" s="1"/>
  <c r="L141" i="5" s="1"/>
  <c r="L135" i="5" s="1"/>
  <c r="K143" i="5"/>
  <c r="J143" i="5"/>
  <c r="I143" i="5"/>
  <c r="K142" i="5"/>
  <c r="K141" i="5" s="1"/>
  <c r="J142" i="5"/>
  <c r="I142" i="5"/>
  <c r="J141" i="5"/>
  <c r="I141" i="5"/>
  <c r="L138" i="5"/>
  <c r="K138" i="5"/>
  <c r="J138" i="5"/>
  <c r="I138" i="5"/>
  <c r="L137" i="5"/>
  <c r="K137" i="5"/>
  <c r="K136" i="5" s="1"/>
  <c r="K135" i="5" s="1"/>
  <c r="J137" i="5"/>
  <c r="I137" i="5"/>
  <c r="L136" i="5"/>
  <c r="J136" i="5"/>
  <c r="I136" i="5"/>
  <c r="J135" i="5"/>
  <c r="L133" i="5"/>
  <c r="K133" i="5"/>
  <c r="K132" i="5" s="1"/>
  <c r="K131" i="5" s="1"/>
  <c r="J133" i="5"/>
  <c r="I133" i="5"/>
  <c r="L132" i="5"/>
  <c r="L131" i="5" s="1"/>
  <c r="J132" i="5"/>
  <c r="I132" i="5"/>
  <c r="I131" i="5" s="1"/>
  <c r="J131" i="5"/>
  <c r="L129" i="5"/>
  <c r="K129" i="5"/>
  <c r="K128" i="5" s="1"/>
  <c r="K127" i="5" s="1"/>
  <c r="J129" i="5"/>
  <c r="I129" i="5"/>
  <c r="L128" i="5"/>
  <c r="J128" i="5"/>
  <c r="I128" i="5"/>
  <c r="I127" i="5" s="1"/>
  <c r="L127" i="5"/>
  <c r="J127" i="5"/>
  <c r="L125" i="5"/>
  <c r="K125" i="5"/>
  <c r="K124" i="5" s="1"/>
  <c r="K123" i="5" s="1"/>
  <c r="J125" i="5"/>
  <c r="I125" i="5"/>
  <c r="L124" i="5"/>
  <c r="J124" i="5"/>
  <c r="I124" i="5"/>
  <c r="I123" i="5" s="1"/>
  <c r="L123" i="5"/>
  <c r="J123" i="5"/>
  <c r="L121" i="5"/>
  <c r="K121" i="5"/>
  <c r="K120" i="5" s="1"/>
  <c r="K119" i="5" s="1"/>
  <c r="J121" i="5"/>
  <c r="I121" i="5"/>
  <c r="L120" i="5"/>
  <c r="J120" i="5"/>
  <c r="J119" i="5" s="1"/>
  <c r="I120" i="5"/>
  <c r="I119" i="5" s="1"/>
  <c r="L119" i="5"/>
  <c r="L117" i="5"/>
  <c r="K117" i="5"/>
  <c r="K116" i="5" s="1"/>
  <c r="K115" i="5" s="1"/>
  <c r="J117" i="5"/>
  <c r="I117" i="5"/>
  <c r="L116" i="5"/>
  <c r="J116" i="5"/>
  <c r="I116" i="5"/>
  <c r="I115" i="5" s="1"/>
  <c r="L115" i="5"/>
  <c r="J115" i="5"/>
  <c r="L112" i="5"/>
  <c r="K112" i="5"/>
  <c r="K111" i="5" s="1"/>
  <c r="K110" i="5" s="1"/>
  <c r="J112" i="5"/>
  <c r="I112" i="5"/>
  <c r="L111" i="5"/>
  <c r="L110" i="5" s="1"/>
  <c r="L109" i="5" s="1"/>
  <c r="J111" i="5"/>
  <c r="I111" i="5"/>
  <c r="I110" i="5" s="1"/>
  <c r="J110" i="5"/>
  <c r="J109" i="5" s="1"/>
  <c r="L106" i="5"/>
  <c r="L105" i="5" s="1"/>
  <c r="L100" i="5" s="1"/>
  <c r="L89" i="5" s="1"/>
  <c r="K106" i="5"/>
  <c r="J106" i="5"/>
  <c r="I106" i="5"/>
  <c r="I105" i="5" s="1"/>
  <c r="K105" i="5"/>
  <c r="J105" i="5"/>
  <c r="L102" i="5"/>
  <c r="K102" i="5"/>
  <c r="K101" i="5" s="1"/>
  <c r="K100" i="5" s="1"/>
  <c r="J102" i="5"/>
  <c r="I102" i="5"/>
  <c r="L101" i="5"/>
  <c r="J101" i="5"/>
  <c r="I101" i="5"/>
  <c r="I100" i="5" s="1"/>
  <c r="J100" i="5"/>
  <c r="L97" i="5"/>
  <c r="K97" i="5"/>
  <c r="K96" i="5" s="1"/>
  <c r="K95" i="5" s="1"/>
  <c r="J97" i="5"/>
  <c r="I97" i="5"/>
  <c r="L96" i="5"/>
  <c r="J96" i="5"/>
  <c r="I96" i="5"/>
  <c r="I95" i="5" s="1"/>
  <c r="L95" i="5"/>
  <c r="J95" i="5"/>
  <c r="L92" i="5"/>
  <c r="K92" i="5"/>
  <c r="K91" i="5" s="1"/>
  <c r="K90" i="5" s="1"/>
  <c r="K89" i="5" s="1"/>
  <c r="J92" i="5"/>
  <c r="I92" i="5"/>
  <c r="L91" i="5"/>
  <c r="J91" i="5"/>
  <c r="I91" i="5"/>
  <c r="I90" i="5" s="1"/>
  <c r="L90" i="5"/>
  <c r="J90" i="5"/>
  <c r="J89" i="5"/>
  <c r="L85" i="5"/>
  <c r="K85" i="5"/>
  <c r="J85" i="5"/>
  <c r="I85" i="5"/>
  <c r="I84" i="5" s="1"/>
  <c r="I83" i="5" s="1"/>
  <c r="I82" i="5" s="1"/>
  <c r="L84" i="5"/>
  <c r="K84" i="5"/>
  <c r="J84" i="5"/>
  <c r="L83" i="5"/>
  <c r="K83" i="5"/>
  <c r="K82" i="5" s="1"/>
  <c r="J83" i="5"/>
  <c r="L82" i="5"/>
  <c r="J82" i="5"/>
  <c r="L80" i="5"/>
  <c r="K80" i="5"/>
  <c r="J80" i="5"/>
  <c r="I80" i="5"/>
  <c r="L79" i="5"/>
  <c r="L78" i="5" s="1"/>
  <c r="K79" i="5"/>
  <c r="K78" i="5" s="1"/>
  <c r="J79" i="5"/>
  <c r="I79" i="5"/>
  <c r="J78" i="5"/>
  <c r="I78" i="5"/>
  <c r="L74" i="5"/>
  <c r="K74" i="5"/>
  <c r="J74" i="5"/>
  <c r="I74" i="5"/>
  <c r="L73" i="5"/>
  <c r="K73" i="5"/>
  <c r="J73" i="5"/>
  <c r="I73" i="5"/>
  <c r="L69" i="5"/>
  <c r="L68" i="5" s="1"/>
  <c r="L62" i="5" s="1"/>
  <c r="L61" i="5" s="1"/>
  <c r="K69" i="5"/>
  <c r="J69" i="5"/>
  <c r="I69" i="5"/>
  <c r="I68" i="5" s="1"/>
  <c r="K68" i="5"/>
  <c r="J68" i="5"/>
  <c r="L64" i="5"/>
  <c r="K64" i="5"/>
  <c r="K63" i="5" s="1"/>
  <c r="K62" i="5" s="1"/>
  <c r="K61" i="5" s="1"/>
  <c r="J64" i="5"/>
  <c r="I64" i="5"/>
  <c r="L63" i="5"/>
  <c r="J63" i="5"/>
  <c r="I63" i="5"/>
  <c r="J62" i="5"/>
  <c r="J61" i="5" s="1"/>
  <c r="L45" i="5"/>
  <c r="L44" i="5" s="1"/>
  <c r="L43" i="5" s="1"/>
  <c r="L42" i="5" s="1"/>
  <c r="K45" i="5"/>
  <c r="J45" i="5"/>
  <c r="I45" i="5"/>
  <c r="I44" i="5" s="1"/>
  <c r="I43" i="5" s="1"/>
  <c r="I42" i="5" s="1"/>
  <c r="K44" i="5"/>
  <c r="J44" i="5"/>
  <c r="J43" i="5" s="1"/>
  <c r="J42" i="5" s="1"/>
  <c r="K43" i="5"/>
  <c r="K42" i="5" s="1"/>
  <c r="L40" i="5"/>
  <c r="L39" i="5" s="1"/>
  <c r="L38" i="5" s="1"/>
  <c r="K40" i="5"/>
  <c r="K39" i="5" s="1"/>
  <c r="K38" i="5" s="1"/>
  <c r="J40" i="5"/>
  <c r="J39" i="5" s="1"/>
  <c r="J38" i="5" s="1"/>
  <c r="I40" i="5"/>
  <c r="I39" i="5"/>
  <c r="I38" i="5"/>
  <c r="L36" i="5"/>
  <c r="K36" i="5"/>
  <c r="J36" i="5"/>
  <c r="I36" i="5"/>
  <c r="L34" i="5"/>
  <c r="K34" i="5"/>
  <c r="K33" i="5" s="1"/>
  <c r="K32" i="5" s="1"/>
  <c r="J34" i="5"/>
  <c r="I34" i="5"/>
  <c r="L33" i="5"/>
  <c r="L32" i="5" s="1"/>
  <c r="J33" i="5"/>
  <c r="I33" i="5"/>
  <c r="I32" i="5" s="1"/>
  <c r="J32" i="5"/>
  <c r="J31" i="5" s="1"/>
  <c r="J30" i="5" s="1"/>
  <c r="L361" i="9"/>
  <c r="K361" i="9"/>
  <c r="K360" i="9" s="1"/>
  <c r="J361" i="9"/>
  <c r="J360" i="9" s="1"/>
  <c r="I361" i="9"/>
  <c r="L360" i="9"/>
  <c r="I360" i="9"/>
  <c r="L358" i="9"/>
  <c r="L357" i="9" s="1"/>
  <c r="K358" i="9"/>
  <c r="J358" i="9"/>
  <c r="I358" i="9"/>
  <c r="K357" i="9"/>
  <c r="J357" i="9"/>
  <c r="I357" i="9"/>
  <c r="L355" i="9"/>
  <c r="K355" i="9"/>
  <c r="J355" i="9"/>
  <c r="I355" i="9"/>
  <c r="I354" i="9" s="1"/>
  <c r="L354" i="9"/>
  <c r="K354" i="9"/>
  <c r="J354" i="9"/>
  <c r="L351" i="9"/>
  <c r="K351" i="9"/>
  <c r="K350" i="9" s="1"/>
  <c r="J351" i="9"/>
  <c r="J350" i="9" s="1"/>
  <c r="I351" i="9"/>
  <c r="L350" i="9"/>
  <c r="I350" i="9"/>
  <c r="L347" i="9"/>
  <c r="L346" i="9" s="1"/>
  <c r="K347" i="9"/>
  <c r="J347" i="9"/>
  <c r="I347" i="9"/>
  <c r="K346" i="9"/>
  <c r="J346" i="9"/>
  <c r="I346" i="9"/>
  <c r="L343" i="9"/>
  <c r="L342" i="9" s="1"/>
  <c r="K343" i="9"/>
  <c r="K342" i="9" s="1"/>
  <c r="J343" i="9"/>
  <c r="I343" i="9"/>
  <c r="I342" i="9" s="1"/>
  <c r="J342" i="9"/>
  <c r="L339" i="9"/>
  <c r="K339" i="9"/>
  <c r="J339" i="9"/>
  <c r="I339" i="9"/>
  <c r="L336" i="9"/>
  <c r="K336" i="9"/>
  <c r="J336" i="9"/>
  <c r="I336" i="9"/>
  <c r="P334" i="9"/>
  <c r="O334" i="9"/>
  <c r="N334" i="9"/>
  <c r="M334" i="9"/>
  <c r="L334" i="9"/>
  <c r="K334" i="9"/>
  <c r="K333" i="9" s="1"/>
  <c r="J334" i="9"/>
  <c r="J333" i="9" s="1"/>
  <c r="J332" i="9" s="1"/>
  <c r="I334" i="9"/>
  <c r="L333" i="9"/>
  <c r="I333" i="9"/>
  <c r="L329" i="9"/>
  <c r="K329" i="9"/>
  <c r="K328" i="9" s="1"/>
  <c r="J329" i="9"/>
  <c r="J328" i="9" s="1"/>
  <c r="I329" i="9"/>
  <c r="L328" i="9"/>
  <c r="I328" i="9"/>
  <c r="L326" i="9"/>
  <c r="L325" i="9" s="1"/>
  <c r="K326" i="9"/>
  <c r="J326" i="9"/>
  <c r="I326" i="9"/>
  <c r="K325" i="9"/>
  <c r="J325" i="9"/>
  <c r="I325" i="9"/>
  <c r="L323" i="9"/>
  <c r="K323" i="9"/>
  <c r="J323" i="9"/>
  <c r="I323" i="9"/>
  <c r="I322" i="9" s="1"/>
  <c r="L322" i="9"/>
  <c r="K322" i="9"/>
  <c r="J322" i="9"/>
  <c r="L319" i="9"/>
  <c r="K319" i="9"/>
  <c r="K318" i="9" s="1"/>
  <c r="J319" i="9"/>
  <c r="J318" i="9" s="1"/>
  <c r="I319" i="9"/>
  <c r="L318" i="9"/>
  <c r="I318" i="9"/>
  <c r="L315" i="9"/>
  <c r="L314" i="9" s="1"/>
  <c r="K315" i="9"/>
  <c r="J315" i="9"/>
  <c r="I315" i="9"/>
  <c r="K314" i="9"/>
  <c r="J314" i="9"/>
  <c r="I314" i="9"/>
  <c r="L311" i="9"/>
  <c r="K311" i="9"/>
  <c r="J311" i="9"/>
  <c r="I311" i="9"/>
  <c r="I310" i="9" s="1"/>
  <c r="L310" i="9"/>
  <c r="K310" i="9"/>
  <c r="J310" i="9"/>
  <c r="L307" i="9"/>
  <c r="K307" i="9"/>
  <c r="J307" i="9"/>
  <c r="I307" i="9"/>
  <c r="L304" i="9"/>
  <c r="K304" i="9"/>
  <c r="J304" i="9"/>
  <c r="I304" i="9"/>
  <c r="I301" i="9" s="1"/>
  <c r="I300" i="9" s="1"/>
  <c r="L302" i="9"/>
  <c r="L301" i="9" s="1"/>
  <c r="K302" i="9"/>
  <c r="J302" i="9"/>
  <c r="I302" i="9"/>
  <c r="K301" i="9"/>
  <c r="J301" i="9"/>
  <c r="L296" i="9"/>
  <c r="K296" i="9"/>
  <c r="K295" i="9" s="1"/>
  <c r="J296" i="9"/>
  <c r="J295" i="9" s="1"/>
  <c r="I296" i="9"/>
  <c r="L295" i="9"/>
  <c r="I295" i="9"/>
  <c r="L293" i="9"/>
  <c r="L292" i="9" s="1"/>
  <c r="K293" i="9"/>
  <c r="J293" i="9"/>
  <c r="I293" i="9"/>
  <c r="K292" i="9"/>
  <c r="J292" i="9"/>
  <c r="I292" i="9"/>
  <c r="L290" i="9"/>
  <c r="K290" i="9"/>
  <c r="J290" i="9"/>
  <c r="I290" i="9"/>
  <c r="I289" i="9" s="1"/>
  <c r="L289" i="9"/>
  <c r="K289" i="9"/>
  <c r="J289" i="9"/>
  <c r="L286" i="9"/>
  <c r="K286" i="9"/>
  <c r="K285" i="9" s="1"/>
  <c r="J286" i="9"/>
  <c r="J285" i="9" s="1"/>
  <c r="I286" i="9"/>
  <c r="L285" i="9"/>
  <c r="I285" i="9"/>
  <c r="L282" i="9"/>
  <c r="L281" i="9" s="1"/>
  <c r="K282" i="9"/>
  <c r="J282" i="9"/>
  <c r="I282" i="9"/>
  <c r="K281" i="9"/>
  <c r="J281" i="9"/>
  <c r="I281" i="9"/>
  <c r="L278" i="9"/>
  <c r="K278" i="9"/>
  <c r="J278" i="9"/>
  <c r="I278" i="9"/>
  <c r="I277" i="9" s="1"/>
  <c r="I267" i="9" s="1"/>
  <c r="L277" i="9"/>
  <c r="K277" i="9"/>
  <c r="J277" i="9"/>
  <c r="L274" i="9"/>
  <c r="K274" i="9"/>
  <c r="J274" i="9"/>
  <c r="I274" i="9"/>
  <c r="L271" i="9"/>
  <c r="K271" i="9"/>
  <c r="J271" i="9"/>
  <c r="I271" i="9"/>
  <c r="L269" i="9"/>
  <c r="L268" i="9" s="1"/>
  <c r="K269" i="9"/>
  <c r="J269" i="9"/>
  <c r="I269" i="9"/>
  <c r="K268" i="9"/>
  <c r="J268" i="9"/>
  <c r="I268" i="9"/>
  <c r="L264" i="9"/>
  <c r="L263" i="9" s="1"/>
  <c r="K264" i="9"/>
  <c r="J264" i="9"/>
  <c r="I264" i="9"/>
  <c r="K263" i="9"/>
  <c r="J263" i="9"/>
  <c r="I263" i="9"/>
  <c r="L261" i="9"/>
  <c r="K261" i="9"/>
  <c r="J261" i="9"/>
  <c r="I261" i="9"/>
  <c r="I260" i="9" s="1"/>
  <c r="L260" i="9"/>
  <c r="K260" i="9"/>
  <c r="J260" i="9"/>
  <c r="L258" i="9"/>
  <c r="K258" i="9"/>
  <c r="K257" i="9" s="1"/>
  <c r="J258" i="9"/>
  <c r="J257" i="9" s="1"/>
  <c r="I258" i="9"/>
  <c r="L257" i="9"/>
  <c r="I257" i="9"/>
  <c r="L254" i="9"/>
  <c r="L253" i="9" s="1"/>
  <c r="K254" i="9"/>
  <c r="J254" i="9"/>
  <c r="I254" i="9"/>
  <c r="K253" i="9"/>
  <c r="J253" i="9"/>
  <c r="I253" i="9"/>
  <c r="L250" i="9"/>
  <c r="K250" i="9"/>
  <c r="J250" i="9"/>
  <c r="I250" i="9"/>
  <c r="I249" i="9" s="1"/>
  <c r="L249" i="9"/>
  <c r="K249" i="9"/>
  <c r="J249" i="9"/>
  <c r="L246" i="9"/>
  <c r="K246" i="9"/>
  <c r="K245" i="9" s="1"/>
  <c r="K235" i="9" s="1"/>
  <c r="J246" i="9"/>
  <c r="J245" i="9" s="1"/>
  <c r="I246" i="9"/>
  <c r="L245" i="9"/>
  <c r="I245" i="9"/>
  <c r="L242" i="9"/>
  <c r="K242" i="9"/>
  <c r="J242" i="9"/>
  <c r="I242" i="9"/>
  <c r="L239" i="9"/>
  <c r="K239" i="9"/>
  <c r="J239" i="9"/>
  <c r="I239" i="9"/>
  <c r="L237" i="9"/>
  <c r="K237" i="9"/>
  <c r="J237" i="9"/>
  <c r="I237" i="9"/>
  <c r="I236" i="9" s="1"/>
  <c r="L236" i="9"/>
  <c r="K236" i="9"/>
  <c r="J236" i="9"/>
  <c r="L230" i="9"/>
  <c r="L229" i="9" s="1"/>
  <c r="L228" i="9" s="1"/>
  <c r="K230" i="9"/>
  <c r="J230" i="9"/>
  <c r="I230" i="9"/>
  <c r="K229" i="9"/>
  <c r="K228" i="9" s="1"/>
  <c r="J229" i="9"/>
  <c r="J228" i="9" s="1"/>
  <c r="I229" i="9"/>
  <c r="I228" i="9"/>
  <c r="L226" i="9"/>
  <c r="L225" i="9" s="1"/>
  <c r="L224" i="9" s="1"/>
  <c r="K226" i="9"/>
  <c r="J226" i="9"/>
  <c r="I226" i="9"/>
  <c r="K225" i="9"/>
  <c r="K224" i="9" s="1"/>
  <c r="J225" i="9"/>
  <c r="J224" i="9" s="1"/>
  <c r="I225" i="9"/>
  <c r="I224" i="9"/>
  <c r="P217" i="9"/>
  <c r="O217" i="9"/>
  <c r="N217" i="9"/>
  <c r="M217" i="9"/>
  <c r="L217" i="9"/>
  <c r="K217" i="9"/>
  <c r="K216" i="9" s="1"/>
  <c r="J217" i="9"/>
  <c r="J216" i="9" s="1"/>
  <c r="I217" i="9"/>
  <c r="L216" i="9"/>
  <c r="I216" i="9"/>
  <c r="L214" i="9"/>
  <c r="L213" i="9" s="1"/>
  <c r="L212" i="9" s="1"/>
  <c r="K214" i="9"/>
  <c r="J214" i="9"/>
  <c r="I214" i="9"/>
  <c r="K213" i="9"/>
  <c r="K212" i="9" s="1"/>
  <c r="J213" i="9"/>
  <c r="J212" i="9" s="1"/>
  <c r="I213" i="9"/>
  <c r="I212" i="9"/>
  <c r="L207" i="9"/>
  <c r="L206" i="9" s="1"/>
  <c r="L205" i="9" s="1"/>
  <c r="K207" i="9"/>
  <c r="J207" i="9"/>
  <c r="I207" i="9"/>
  <c r="K206" i="9"/>
  <c r="K205" i="9" s="1"/>
  <c r="J206" i="9"/>
  <c r="J205" i="9" s="1"/>
  <c r="I206" i="9"/>
  <c r="I205" i="9"/>
  <c r="L203" i="9"/>
  <c r="L202" i="9" s="1"/>
  <c r="K203" i="9"/>
  <c r="J203" i="9"/>
  <c r="I203" i="9"/>
  <c r="K202" i="9"/>
  <c r="J202" i="9"/>
  <c r="I202" i="9"/>
  <c r="L198" i="9"/>
  <c r="K198" i="9"/>
  <c r="J198" i="9"/>
  <c r="I198" i="9"/>
  <c r="I197" i="9" s="1"/>
  <c r="L197" i="9"/>
  <c r="K197" i="9"/>
  <c r="J197" i="9"/>
  <c r="L192" i="9"/>
  <c r="K192" i="9"/>
  <c r="K191" i="9" s="1"/>
  <c r="K182" i="9" s="1"/>
  <c r="J192" i="9"/>
  <c r="J191" i="9" s="1"/>
  <c r="J182" i="9" s="1"/>
  <c r="I192" i="9"/>
  <c r="L191" i="9"/>
  <c r="I191" i="9"/>
  <c r="L187" i="9"/>
  <c r="L186" i="9" s="1"/>
  <c r="K187" i="9"/>
  <c r="J187" i="9"/>
  <c r="I187" i="9"/>
  <c r="K186" i="9"/>
  <c r="J186" i="9"/>
  <c r="I186" i="9"/>
  <c r="L184" i="9"/>
  <c r="K184" i="9"/>
  <c r="J184" i="9"/>
  <c r="I184" i="9"/>
  <c r="I183" i="9" s="1"/>
  <c r="I182" i="9" s="1"/>
  <c r="I181" i="9" s="1"/>
  <c r="L183" i="9"/>
  <c r="L182" i="9" s="1"/>
  <c r="L181" i="9" s="1"/>
  <c r="K183" i="9"/>
  <c r="J183" i="9"/>
  <c r="L176" i="9"/>
  <c r="K176" i="9"/>
  <c r="K175" i="9" s="1"/>
  <c r="J176" i="9"/>
  <c r="J175" i="9" s="1"/>
  <c r="I176" i="9"/>
  <c r="L175" i="9"/>
  <c r="I175" i="9"/>
  <c r="L171" i="9"/>
  <c r="L170" i="9" s="1"/>
  <c r="L169" i="9" s="1"/>
  <c r="K171" i="9"/>
  <c r="J171" i="9"/>
  <c r="I171" i="9"/>
  <c r="K170" i="9"/>
  <c r="J170" i="9"/>
  <c r="I170" i="9"/>
  <c r="I169" i="9"/>
  <c r="L167" i="9"/>
  <c r="L166" i="9" s="1"/>
  <c r="L165" i="9" s="1"/>
  <c r="L164" i="9" s="1"/>
  <c r="K167" i="9"/>
  <c r="J167" i="9"/>
  <c r="I167" i="9"/>
  <c r="K166" i="9"/>
  <c r="K165" i="9" s="1"/>
  <c r="J166" i="9"/>
  <c r="J165" i="9" s="1"/>
  <c r="I166" i="9"/>
  <c r="I165" i="9"/>
  <c r="I164" i="9" s="1"/>
  <c r="L162" i="9"/>
  <c r="K162" i="9"/>
  <c r="K161" i="9" s="1"/>
  <c r="J162" i="9"/>
  <c r="J161" i="9" s="1"/>
  <c r="I162" i="9"/>
  <c r="L161" i="9"/>
  <c r="I161" i="9"/>
  <c r="I155" i="9" s="1"/>
  <c r="I154" i="9" s="1"/>
  <c r="L157" i="9"/>
  <c r="L156" i="9" s="1"/>
  <c r="L155" i="9" s="1"/>
  <c r="L154" i="9" s="1"/>
  <c r="K157" i="9"/>
  <c r="J157" i="9"/>
  <c r="I157" i="9"/>
  <c r="K156" i="9"/>
  <c r="K155" i="9" s="1"/>
  <c r="K154" i="9" s="1"/>
  <c r="J156" i="9"/>
  <c r="J155" i="9" s="1"/>
  <c r="J154" i="9" s="1"/>
  <c r="I156" i="9"/>
  <c r="L151" i="9"/>
  <c r="L150" i="9" s="1"/>
  <c r="L149" i="9" s="1"/>
  <c r="K151" i="9"/>
  <c r="K150" i="9" s="1"/>
  <c r="K149" i="9" s="1"/>
  <c r="J151" i="9"/>
  <c r="J150" i="9" s="1"/>
  <c r="J149" i="9" s="1"/>
  <c r="I151" i="9"/>
  <c r="I150" i="9"/>
  <c r="I149" i="9" s="1"/>
  <c r="L147" i="9"/>
  <c r="K147" i="9"/>
  <c r="K146" i="9" s="1"/>
  <c r="J147" i="9"/>
  <c r="J146" i="9" s="1"/>
  <c r="I147" i="9"/>
  <c r="L146" i="9"/>
  <c r="I146" i="9"/>
  <c r="L143" i="9"/>
  <c r="L142" i="9" s="1"/>
  <c r="L141" i="9" s="1"/>
  <c r="K143" i="9"/>
  <c r="J143" i="9"/>
  <c r="I143" i="9"/>
  <c r="K142" i="9"/>
  <c r="K141" i="9" s="1"/>
  <c r="J142" i="9"/>
  <c r="J141" i="9" s="1"/>
  <c r="I142" i="9"/>
  <c r="I141" i="9"/>
  <c r="L138" i="9"/>
  <c r="L137" i="9" s="1"/>
  <c r="L136" i="9" s="1"/>
  <c r="K138" i="9"/>
  <c r="J138" i="9"/>
  <c r="I138" i="9"/>
  <c r="K137" i="9"/>
  <c r="K136" i="9" s="1"/>
  <c r="K135" i="9" s="1"/>
  <c r="J137" i="9"/>
  <c r="J136" i="9" s="1"/>
  <c r="I137" i="9"/>
  <c r="I136" i="9"/>
  <c r="I135" i="9" s="1"/>
  <c r="L133" i="9"/>
  <c r="K133" i="9"/>
  <c r="K132" i="9" s="1"/>
  <c r="K131" i="9" s="1"/>
  <c r="J133" i="9"/>
  <c r="J132" i="9" s="1"/>
  <c r="J131" i="9" s="1"/>
  <c r="I133" i="9"/>
  <c r="L132" i="9"/>
  <c r="I132" i="9"/>
  <c r="I131" i="9" s="1"/>
  <c r="L131" i="9"/>
  <c r="L129" i="9"/>
  <c r="K129" i="9"/>
  <c r="K128" i="9" s="1"/>
  <c r="K127" i="9" s="1"/>
  <c r="J129" i="9"/>
  <c r="J128" i="9" s="1"/>
  <c r="J127" i="9" s="1"/>
  <c r="I129" i="9"/>
  <c r="L128" i="9"/>
  <c r="I128" i="9"/>
  <c r="I127" i="9" s="1"/>
  <c r="L127" i="9"/>
  <c r="L125" i="9"/>
  <c r="K125" i="9"/>
  <c r="K124" i="9" s="1"/>
  <c r="K123" i="9" s="1"/>
  <c r="J125" i="9"/>
  <c r="J124" i="9" s="1"/>
  <c r="J123" i="9" s="1"/>
  <c r="I125" i="9"/>
  <c r="L124" i="9"/>
  <c r="I124" i="9"/>
  <c r="I123" i="9" s="1"/>
  <c r="L123" i="9"/>
  <c r="L121" i="9"/>
  <c r="K121" i="9"/>
  <c r="K120" i="9" s="1"/>
  <c r="K119" i="9" s="1"/>
  <c r="J121" i="9"/>
  <c r="J120" i="9" s="1"/>
  <c r="J119" i="9" s="1"/>
  <c r="I121" i="9"/>
  <c r="L120" i="9"/>
  <c r="I120" i="9"/>
  <c r="I119" i="9" s="1"/>
  <c r="L119" i="9"/>
  <c r="L117" i="9"/>
  <c r="K117" i="9"/>
  <c r="K116" i="9" s="1"/>
  <c r="K115" i="9" s="1"/>
  <c r="J117" i="9"/>
  <c r="J116" i="9" s="1"/>
  <c r="J115" i="9" s="1"/>
  <c r="I117" i="9"/>
  <c r="L116" i="9"/>
  <c r="I116" i="9"/>
  <c r="I115" i="9" s="1"/>
  <c r="L115" i="9"/>
  <c r="L112" i="9"/>
  <c r="K112" i="9"/>
  <c r="K111" i="9" s="1"/>
  <c r="K110" i="9" s="1"/>
  <c r="J112" i="9"/>
  <c r="J111" i="9" s="1"/>
  <c r="J110" i="9" s="1"/>
  <c r="I112" i="9"/>
  <c r="L111" i="9"/>
  <c r="I111" i="9"/>
  <c r="I110" i="9" s="1"/>
  <c r="L110" i="9"/>
  <c r="L109" i="9" s="1"/>
  <c r="L106" i="9"/>
  <c r="K106" i="9"/>
  <c r="J106" i="9"/>
  <c r="I106" i="9"/>
  <c r="I105" i="9" s="1"/>
  <c r="L105" i="9"/>
  <c r="K105" i="9"/>
  <c r="J105" i="9"/>
  <c r="L102" i="9"/>
  <c r="K102" i="9"/>
  <c r="K101" i="9" s="1"/>
  <c r="K100" i="9" s="1"/>
  <c r="J102" i="9"/>
  <c r="J101" i="9" s="1"/>
  <c r="J100" i="9" s="1"/>
  <c r="I102" i="9"/>
  <c r="L101" i="9"/>
  <c r="I101" i="9"/>
  <c r="L100" i="9"/>
  <c r="L97" i="9"/>
  <c r="K97" i="9"/>
  <c r="K96" i="9" s="1"/>
  <c r="K95" i="9" s="1"/>
  <c r="J97" i="9"/>
  <c r="J96" i="9" s="1"/>
  <c r="J95" i="9" s="1"/>
  <c r="I97" i="9"/>
  <c r="L96" i="9"/>
  <c r="I96" i="9"/>
  <c r="I95" i="9" s="1"/>
  <c r="L95" i="9"/>
  <c r="L92" i="9"/>
  <c r="K92" i="9"/>
  <c r="K91" i="9" s="1"/>
  <c r="K90" i="9" s="1"/>
  <c r="K89" i="9" s="1"/>
  <c r="J92" i="9"/>
  <c r="J91" i="9" s="1"/>
  <c r="J90" i="9" s="1"/>
  <c r="J89" i="9" s="1"/>
  <c r="I92" i="9"/>
  <c r="L91" i="9"/>
  <c r="I91" i="9"/>
  <c r="I90" i="9" s="1"/>
  <c r="L90" i="9"/>
  <c r="L89" i="9" s="1"/>
  <c r="L85" i="9"/>
  <c r="K85" i="9"/>
  <c r="J85" i="9"/>
  <c r="I85" i="9"/>
  <c r="I84" i="9" s="1"/>
  <c r="I83" i="9" s="1"/>
  <c r="I82" i="9" s="1"/>
  <c r="L84" i="9"/>
  <c r="L83" i="9" s="1"/>
  <c r="L82" i="9" s="1"/>
  <c r="K84" i="9"/>
  <c r="J84" i="9"/>
  <c r="K83" i="9"/>
  <c r="K82" i="9" s="1"/>
  <c r="J83" i="9"/>
  <c r="J82" i="9" s="1"/>
  <c r="L80" i="9"/>
  <c r="L79" i="9" s="1"/>
  <c r="L78" i="9" s="1"/>
  <c r="K80" i="9"/>
  <c r="J80" i="9"/>
  <c r="I80" i="9"/>
  <c r="K79" i="9"/>
  <c r="K78" i="9" s="1"/>
  <c r="J79" i="9"/>
  <c r="J78" i="9" s="1"/>
  <c r="I79" i="9"/>
  <c r="I78" i="9"/>
  <c r="L74" i="9"/>
  <c r="L73" i="9" s="1"/>
  <c r="L62" i="9" s="1"/>
  <c r="L61" i="9" s="1"/>
  <c r="K74" i="9"/>
  <c r="J74" i="9"/>
  <c r="I74" i="9"/>
  <c r="K73" i="9"/>
  <c r="J73" i="9"/>
  <c r="I73" i="9"/>
  <c r="L69" i="9"/>
  <c r="K69" i="9"/>
  <c r="J69" i="9"/>
  <c r="I69" i="9"/>
  <c r="I68" i="9" s="1"/>
  <c r="L68" i="9"/>
  <c r="K68" i="9"/>
  <c r="J68" i="9"/>
  <c r="L64" i="9"/>
  <c r="K64" i="9"/>
  <c r="K63" i="9" s="1"/>
  <c r="K62" i="9" s="1"/>
  <c r="K61" i="9" s="1"/>
  <c r="J64" i="9"/>
  <c r="J63" i="9" s="1"/>
  <c r="J62" i="9" s="1"/>
  <c r="J61" i="9" s="1"/>
  <c r="I64" i="9"/>
  <c r="L63" i="9"/>
  <c r="I63" i="9"/>
  <c r="I62" i="9" s="1"/>
  <c r="I61" i="9" s="1"/>
  <c r="L45" i="9"/>
  <c r="K45" i="9"/>
  <c r="J45" i="9"/>
  <c r="I45" i="9"/>
  <c r="I44" i="9" s="1"/>
  <c r="I43" i="9" s="1"/>
  <c r="I42" i="9" s="1"/>
  <c r="L44" i="9"/>
  <c r="L43" i="9" s="1"/>
  <c r="L42" i="9" s="1"/>
  <c r="K44" i="9"/>
  <c r="J44" i="9"/>
  <c r="K43" i="9"/>
  <c r="K42" i="9" s="1"/>
  <c r="J43" i="9"/>
  <c r="J42" i="9" s="1"/>
  <c r="L40" i="9"/>
  <c r="L39" i="9" s="1"/>
  <c r="L38" i="9" s="1"/>
  <c r="K40" i="9"/>
  <c r="J40" i="9"/>
  <c r="I40" i="9"/>
  <c r="I39" i="9" s="1"/>
  <c r="I38" i="9" s="1"/>
  <c r="K39" i="9"/>
  <c r="K38" i="9" s="1"/>
  <c r="J39" i="9"/>
  <c r="J38" i="9" s="1"/>
  <c r="L36" i="9"/>
  <c r="K36" i="9"/>
  <c r="J36" i="9"/>
  <c r="I36" i="9"/>
  <c r="L34" i="9"/>
  <c r="K34" i="9"/>
  <c r="K33" i="9" s="1"/>
  <c r="K32" i="9" s="1"/>
  <c r="J34" i="9"/>
  <c r="J33" i="9" s="1"/>
  <c r="J32" i="9" s="1"/>
  <c r="I34" i="9"/>
  <c r="L33" i="9"/>
  <c r="I33" i="9"/>
  <c r="I32" i="9" s="1"/>
  <c r="L32" i="9"/>
  <c r="L361" i="8"/>
  <c r="K361" i="8"/>
  <c r="K360" i="8" s="1"/>
  <c r="J361" i="8"/>
  <c r="I361" i="8"/>
  <c r="L360" i="8"/>
  <c r="J360" i="8"/>
  <c r="I360" i="8"/>
  <c r="L358" i="8"/>
  <c r="K358" i="8"/>
  <c r="J358" i="8"/>
  <c r="J357" i="8" s="1"/>
  <c r="I358" i="8"/>
  <c r="L357" i="8"/>
  <c r="K357" i="8"/>
  <c r="I357" i="8"/>
  <c r="L355" i="8"/>
  <c r="L354" i="8" s="1"/>
  <c r="K355" i="8"/>
  <c r="J355" i="8"/>
  <c r="I355" i="8"/>
  <c r="I354" i="8" s="1"/>
  <c r="K354" i="8"/>
  <c r="J354" i="8"/>
  <c r="L351" i="8"/>
  <c r="K351" i="8"/>
  <c r="K350" i="8" s="1"/>
  <c r="J351" i="8"/>
  <c r="I351" i="8"/>
  <c r="L350" i="8"/>
  <c r="J350" i="8"/>
  <c r="I350" i="8"/>
  <c r="L347" i="8"/>
  <c r="K347" i="8"/>
  <c r="J347" i="8"/>
  <c r="J346" i="8" s="1"/>
  <c r="J332" i="8" s="1"/>
  <c r="I347" i="8"/>
  <c r="L346" i="8"/>
  <c r="K346" i="8"/>
  <c r="I346" i="8"/>
  <c r="L343" i="8"/>
  <c r="L342" i="8" s="1"/>
  <c r="K343" i="8"/>
  <c r="J343" i="8"/>
  <c r="I343" i="8"/>
  <c r="I342" i="8" s="1"/>
  <c r="K342" i="8"/>
  <c r="J342" i="8"/>
  <c r="L339" i="8"/>
  <c r="K339" i="8"/>
  <c r="J339" i="8"/>
  <c r="I339" i="8"/>
  <c r="L336" i="8"/>
  <c r="K336" i="8"/>
  <c r="J336" i="8"/>
  <c r="I336" i="8"/>
  <c r="P334" i="8"/>
  <c r="O334" i="8"/>
  <c r="N334" i="8"/>
  <c r="M334" i="8"/>
  <c r="L334" i="8"/>
  <c r="K334" i="8"/>
  <c r="K333" i="8" s="1"/>
  <c r="K332" i="8" s="1"/>
  <c r="J334" i="8"/>
  <c r="I334" i="8"/>
  <c r="L333" i="8"/>
  <c r="J333" i="8"/>
  <c r="I333" i="8"/>
  <c r="L329" i="8"/>
  <c r="K329" i="8"/>
  <c r="K328" i="8" s="1"/>
  <c r="J329" i="8"/>
  <c r="I329" i="8"/>
  <c r="L328" i="8"/>
  <c r="J328" i="8"/>
  <c r="I328" i="8"/>
  <c r="L326" i="8"/>
  <c r="K326" i="8"/>
  <c r="J326" i="8"/>
  <c r="J325" i="8" s="1"/>
  <c r="I326" i="8"/>
  <c r="L325" i="8"/>
  <c r="K325" i="8"/>
  <c r="I325" i="8"/>
  <c r="L323" i="8"/>
  <c r="L322" i="8" s="1"/>
  <c r="K323" i="8"/>
  <c r="J323" i="8"/>
  <c r="I323" i="8"/>
  <c r="I322" i="8" s="1"/>
  <c r="K322" i="8"/>
  <c r="J322" i="8"/>
  <c r="L319" i="8"/>
  <c r="K319" i="8"/>
  <c r="K318" i="8" s="1"/>
  <c r="J319" i="8"/>
  <c r="I319" i="8"/>
  <c r="L318" i="8"/>
  <c r="J318" i="8"/>
  <c r="I318" i="8"/>
  <c r="L315" i="8"/>
  <c r="K315" i="8"/>
  <c r="J315" i="8"/>
  <c r="J314" i="8" s="1"/>
  <c r="I315" i="8"/>
  <c r="L314" i="8"/>
  <c r="K314" i="8"/>
  <c r="I314" i="8"/>
  <c r="L311" i="8"/>
  <c r="L310" i="8" s="1"/>
  <c r="K311" i="8"/>
  <c r="J311" i="8"/>
  <c r="I311" i="8"/>
  <c r="I310" i="8" s="1"/>
  <c r="K310" i="8"/>
  <c r="J310" i="8"/>
  <c r="L307" i="8"/>
  <c r="K307" i="8"/>
  <c r="J307" i="8"/>
  <c r="I307" i="8"/>
  <c r="L304" i="8"/>
  <c r="L301" i="8" s="1"/>
  <c r="K304" i="8"/>
  <c r="J304" i="8"/>
  <c r="I304" i="8"/>
  <c r="I301" i="8" s="1"/>
  <c r="I300" i="8" s="1"/>
  <c r="L302" i="8"/>
  <c r="K302" i="8"/>
  <c r="J302" i="8"/>
  <c r="J301" i="8" s="1"/>
  <c r="I302" i="8"/>
  <c r="K301" i="8"/>
  <c r="K300" i="8" s="1"/>
  <c r="L296" i="8"/>
  <c r="K296" i="8"/>
  <c r="K295" i="8" s="1"/>
  <c r="J296" i="8"/>
  <c r="I296" i="8"/>
  <c r="L295" i="8"/>
  <c r="J295" i="8"/>
  <c r="I295" i="8"/>
  <c r="L293" i="8"/>
  <c r="K293" i="8"/>
  <c r="J293" i="8"/>
  <c r="J292" i="8" s="1"/>
  <c r="I293" i="8"/>
  <c r="L292" i="8"/>
  <c r="K292" i="8"/>
  <c r="I292" i="8"/>
  <c r="L290" i="8"/>
  <c r="L289" i="8" s="1"/>
  <c r="K290" i="8"/>
  <c r="J290" i="8"/>
  <c r="I290" i="8"/>
  <c r="I289" i="8" s="1"/>
  <c r="K289" i="8"/>
  <c r="J289" i="8"/>
  <c r="L286" i="8"/>
  <c r="K286" i="8"/>
  <c r="K285" i="8" s="1"/>
  <c r="J286" i="8"/>
  <c r="I286" i="8"/>
  <c r="L285" i="8"/>
  <c r="J285" i="8"/>
  <c r="I285" i="8"/>
  <c r="L282" i="8"/>
  <c r="K282" i="8"/>
  <c r="J282" i="8"/>
  <c r="J281" i="8" s="1"/>
  <c r="I282" i="8"/>
  <c r="L281" i="8"/>
  <c r="K281" i="8"/>
  <c r="I281" i="8"/>
  <c r="L278" i="8"/>
  <c r="L277" i="8" s="1"/>
  <c r="L267" i="8" s="1"/>
  <c r="K278" i="8"/>
  <c r="J278" i="8"/>
  <c r="I278" i="8"/>
  <c r="I277" i="8" s="1"/>
  <c r="I267" i="8" s="1"/>
  <c r="K277" i="8"/>
  <c r="J277" i="8"/>
  <c r="L274" i="8"/>
  <c r="K274" i="8"/>
  <c r="J274" i="8"/>
  <c r="I274" i="8"/>
  <c r="L271" i="8"/>
  <c r="K271" i="8"/>
  <c r="J271" i="8"/>
  <c r="I271" i="8"/>
  <c r="L269" i="8"/>
  <c r="K269" i="8"/>
  <c r="J269" i="8"/>
  <c r="J268" i="8" s="1"/>
  <c r="I269" i="8"/>
  <c r="L268" i="8"/>
  <c r="K268" i="8"/>
  <c r="I268" i="8"/>
  <c r="L264" i="8"/>
  <c r="K264" i="8"/>
  <c r="J264" i="8"/>
  <c r="J263" i="8" s="1"/>
  <c r="I264" i="8"/>
  <c r="L263" i="8"/>
  <c r="K263" i="8"/>
  <c r="I263" i="8"/>
  <c r="L261" i="8"/>
  <c r="L260" i="8" s="1"/>
  <c r="K261" i="8"/>
  <c r="K260" i="8" s="1"/>
  <c r="J261" i="8"/>
  <c r="I261" i="8"/>
  <c r="I260" i="8" s="1"/>
  <c r="J260" i="8"/>
  <c r="L258" i="8"/>
  <c r="K258" i="8"/>
  <c r="K257" i="8" s="1"/>
  <c r="J258" i="8"/>
  <c r="I258" i="8"/>
  <c r="L257" i="8"/>
  <c r="J257" i="8"/>
  <c r="I257" i="8"/>
  <c r="L254" i="8"/>
  <c r="L253" i="8" s="1"/>
  <c r="K254" i="8"/>
  <c r="J254" i="8"/>
  <c r="J253" i="8" s="1"/>
  <c r="I254" i="8"/>
  <c r="K253" i="8"/>
  <c r="I253" i="8"/>
  <c r="L250" i="8"/>
  <c r="L249" i="8" s="1"/>
  <c r="K250" i="8"/>
  <c r="J250" i="8"/>
  <c r="I250" i="8"/>
  <c r="I249" i="8" s="1"/>
  <c r="K249" i="8"/>
  <c r="J249" i="8"/>
  <c r="L246" i="8"/>
  <c r="K246" i="8"/>
  <c r="K245" i="8" s="1"/>
  <c r="K235" i="8" s="1"/>
  <c r="J246" i="8"/>
  <c r="I246" i="8"/>
  <c r="L245" i="8"/>
  <c r="J245" i="8"/>
  <c r="I245" i="8"/>
  <c r="L242" i="8"/>
  <c r="K242" i="8"/>
  <c r="J242" i="8"/>
  <c r="I242" i="8"/>
  <c r="L239" i="8"/>
  <c r="K239" i="8"/>
  <c r="J239" i="8"/>
  <c r="I239" i="8"/>
  <c r="L237" i="8"/>
  <c r="L236" i="8" s="1"/>
  <c r="L235" i="8" s="1"/>
  <c r="L234" i="8" s="1"/>
  <c r="K237" i="8"/>
  <c r="J237" i="8"/>
  <c r="I237" i="8"/>
  <c r="I236" i="8" s="1"/>
  <c r="K236" i="8"/>
  <c r="J236" i="8"/>
  <c r="J235" i="8" s="1"/>
  <c r="L230" i="8"/>
  <c r="K230" i="8"/>
  <c r="J230" i="8"/>
  <c r="J229" i="8" s="1"/>
  <c r="J228" i="8" s="1"/>
  <c r="I230" i="8"/>
  <c r="L229" i="8"/>
  <c r="K229" i="8"/>
  <c r="K228" i="8" s="1"/>
  <c r="I229" i="8"/>
  <c r="L228" i="8"/>
  <c r="I228" i="8"/>
  <c r="L226" i="8"/>
  <c r="K226" i="8"/>
  <c r="J226" i="8"/>
  <c r="J225" i="8" s="1"/>
  <c r="J224" i="8" s="1"/>
  <c r="I226" i="8"/>
  <c r="L225" i="8"/>
  <c r="K225" i="8"/>
  <c r="K224" i="8" s="1"/>
  <c r="I225" i="8"/>
  <c r="L224" i="8"/>
  <c r="I224" i="8"/>
  <c r="P217" i="8"/>
  <c r="O217" i="8"/>
  <c r="N217" i="8"/>
  <c r="M217" i="8"/>
  <c r="L217" i="8"/>
  <c r="K217" i="8"/>
  <c r="K216" i="8" s="1"/>
  <c r="J217" i="8"/>
  <c r="J216" i="8" s="1"/>
  <c r="I217" i="8"/>
  <c r="L216" i="8"/>
  <c r="I216" i="8"/>
  <c r="L214" i="8"/>
  <c r="L213" i="8" s="1"/>
  <c r="L212" i="8" s="1"/>
  <c r="K214" i="8"/>
  <c r="J214" i="8"/>
  <c r="J213" i="8" s="1"/>
  <c r="J212" i="8" s="1"/>
  <c r="I214" i="8"/>
  <c r="K213" i="8"/>
  <c r="K212" i="8" s="1"/>
  <c r="I213" i="8"/>
  <c r="I212" i="8"/>
  <c r="L207" i="8"/>
  <c r="L206" i="8" s="1"/>
  <c r="L205" i="8" s="1"/>
  <c r="K207" i="8"/>
  <c r="J207" i="8"/>
  <c r="J206" i="8" s="1"/>
  <c r="J205" i="8" s="1"/>
  <c r="I207" i="8"/>
  <c r="K206" i="8"/>
  <c r="K205" i="8" s="1"/>
  <c r="I206" i="8"/>
  <c r="I205" i="8"/>
  <c r="L203" i="8"/>
  <c r="L202" i="8" s="1"/>
  <c r="K203" i="8"/>
  <c r="J203" i="8"/>
  <c r="J202" i="8" s="1"/>
  <c r="I203" i="8"/>
  <c r="K202" i="8"/>
  <c r="I202" i="8"/>
  <c r="L198" i="8"/>
  <c r="L197" i="8" s="1"/>
  <c r="K198" i="8"/>
  <c r="J198" i="8"/>
  <c r="I198" i="8"/>
  <c r="I197" i="8" s="1"/>
  <c r="K197" i="8"/>
  <c r="J197" i="8"/>
  <c r="L192" i="8"/>
  <c r="K192" i="8"/>
  <c r="K191" i="8" s="1"/>
  <c r="J192" i="8"/>
  <c r="I192" i="8"/>
  <c r="L191" i="8"/>
  <c r="J191" i="8"/>
  <c r="I191" i="8"/>
  <c r="L187" i="8"/>
  <c r="K187" i="8"/>
  <c r="J187" i="8"/>
  <c r="J186" i="8" s="1"/>
  <c r="I187" i="8"/>
  <c r="L186" i="8"/>
  <c r="K186" i="8"/>
  <c r="I186" i="8"/>
  <c r="L184" i="8"/>
  <c r="L183" i="8" s="1"/>
  <c r="L182" i="8" s="1"/>
  <c r="L181" i="8" s="1"/>
  <c r="K184" i="8"/>
  <c r="K183" i="8" s="1"/>
  <c r="J184" i="8"/>
  <c r="I184" i="8"/>
  <c r="I183" i="8" s="1"/>
  <c r="I182" i="8" s="1"/>
  <c r="I181" i="8" s="1"/>
  <c r="J183" i="8"/>
  <c r="L176" i="8"/>
  <c r="K176" i="8"/>
  <c r="K175" i="8" s="1"/>
  <c r="J176" i="8"/>
  <c r="I176" i="8"/>
  <c r="L175" i="8"/>
  <c r="J175" i="8"/>
  <c r="I175" i="8"/>
  <c r="L171" i="8"/>
  <c r="K171" i="8"/>
  <c r="J171" i="8"/>
  <c r="J170" i="8" s="1"/>
  <c r="J169" i="8" s="1"/>
  <c r="I171" i="8"/>
  <c r="L170" i="8"/>
  <c r="K170" i="8"/>
  <c r="I170" i="8"/>
  <c r="L169" i="8"/>
  <c r="I169" i="8"/>
  <c r="L167" i="8"/>
  <c r="L166" i="8" s="1"/>
  <c r="L165" i="8" s="1"/>
  <c r="L164" i="8" s="1"/>
  <c r="K167" i="8"/>
  <c r="J167" i="8"/>
  <c r="J166" i="8" s="1"/>
  <c r="J165" i="8" s="1"/>
  <c r="J164" i="8" s="1"/>
  <c r="I167" i="8"/>
  <c r="K166" i="8"/>
  <c r="K165" i="8" s="1"/>
  <c r="I166" i="8"/>
  <c r="I165" i="8"/>
  <c r="I164" i="8" s="1"/>
  <c r="L162" i="8"/>
  <c r="K162" i="8"/>
  <c r="K161" i="8" s="1"/>
  <c r="J162" i="8"/>
  <c r="I162" i="8"/>
  <c r="L161" i="8"/>
  <c r="J161" i="8"/>
  <c r="I161" i="8"/>
  <c r="L157" i="8"/>
  <c r="K157" i="8"/>
  <c r="J157" i="8"/>
  <c r="J156" i="8" s="1"/>
  <c r="J155" i="8" s="1"/>
  <c r="J154" i="8" s="1"/>
  <c r="I157" i="8"/>
  <c r="L156" i="8"/>
  <c r="K156" i="8"/>
  <c r="I156" i="8"/>
  <c r="L155" i="8"/>
  <c r="L154" i="8" s="1"/>
  <c r="I155" i="8"/>
  <c r="I154" i="8" s="1"/>
  <c r="L151" i="8"/>
  <c r="K151" i="8"/>
  <c r="K150" i="8" s="1"/>
  <c r="K149" i="8" s="1"/>
  <c r="J151" i="8"/>
  <c r="I151" i="8"/>
  <c r="L150" i="8"/>
  <c r="L149" i="8" s="1"/>
  <c r="J150" i="8"/>
  <c r="I150" i="8"/>
  <c r="I149" i="8" s="1"/>
  <c r="J149" i="8"/>
  <c r="L147" i="8"/>
  <c r="K147" i="8"/>
  <c r="K146" i="8" s="1"/>
  <c r="J147" i="8"/>
  <c r="I147" i="8"/>
  <c r="L146" i="8"/>
  <c r="J146" i="8"/>
  <c r="I146" i="8"/>
  <c r="L143" i="8"/>
  <c r="K143" i="8"/>
  <c r="J143" i="8"/>
  <c r="J142" i="8" s="1"/>
  <c r="J141" i="8" s="1"/>
  <c r="I143" i="8"/>
  <c r="L142" i="8"/>
  <c r="K142" i="8"/>
  <c r="K141" i="8" s="1"/>
  <c r="I142" i="8"/>
  <c r="L141" i="8"/>
  <c r="I141" i="8"/>
  <c r="L138" i="8"/>
  <c r="K138" i="8"/>
  <c r="J138" i="8"/>
  <c r="J137" i="8" s="1"/>
  <c r="J136" i="8" s="1"/>
  <c r="I138" i="8"/>
  <c r="L137" i="8"/>
  <c r="K137" i="8"/>
  <c r="K136" i="8" s="1"/>
  <c r="I137" i="8"/>
  <c r="L136" i="8"/>
  <c r="I136" i="8"/>
  <c r="I135" i="8" s="1"/>
  <c r="L133" i="8"/>
  <c r="K133" i="8"/>
  <c r="K132" i="8" s="1"/>
  <c r="K131" i="8" s="1"/>
  <c r="J133" i="8"/>
  <c r="J132" i="8" s="1"/>
  <c r="J131" i="8" s="1"/>
  <c r="I133" i="8"/>
  <c r="L132" i="8"/>
  <c r="L131" i="8" s="1"/>
  <c r="I132" i="8"/>
  <c r="I131" i="8" s="1"/>
  <c r="L129" i="8"/>
  <c r="K129" i="8"/>
  <c r="K128" i="8" s="1"/>
  <c r="K127" i="8" s="1"/>
  <c r="J129" i="8"/>
  <c r="J128" i="8" s="1"/>
  <c r="J127" i="8" s="1"/>
  <c r="I129" i="8"/>
  <c r="L128" i="8"/>
  <c r="L127" i="8" s="1"/>
  <c r="I128" i="8"/>
  <c r="I127" i="8" s="1"/>
  <c r="L125" i="8"/>
  <c r="K125" i="8"/>
  <c r="K124" i="8" s="1"/>
  <c r="K123" i="8" s="1"/>
  <c r="J125" i="8"/>
  <c r="J124" i="8" s="1"/>
  <c r="J123" i="8" s="1"/>
  <c r="I125" i="8"/>
  <c r="L124" i="8"/>
  <c r="L123" i="8" s="1"/>
  <c r="I124" i="8"/>
  <c r="I123" i="8" s="1"/>
  <c r="L121" i="8"/>
  <c r="K121" i="8"/>
  <c r="K120" i="8" s="1"/>
  <c r="K119" i="8" s="1"/>
  <c r="J121" i="8"/>
  <c r="I121" i="8"/>
  <c r="L120" i="8"/>
  <c r="L119" i="8" s="1"/>
  <c r="J120" i="8"/>
  <c r="I120" i="8"/>
  <c r="I119" i="8" s="1"/>
  <c r="J119" i="8"/>
  <c r="L117" i="8"/>
  <c r="K117" i="8"/>
  <c r="K116" i="8" s="1"/>
  <c r="K115" i="8" s="1"/>
  <c r="J117" i="8"/>
  <c r="I117" i="8"/>
  <c r="L116" i="8"/>
  <c r="L115" i="8" s="1"/>
  <c r="J116" i="8"/>
  <c r="I116" i="8"/>
  <c r="I115" i="8" s="1"/>
  <c r="J115" i="8"/>
  <c r="L112" i="8"/>
  <c r="K112" i="8"/>
  <c r="K111" i="8" s="1"/>
  <c r="K110" i="8" s="1"/>
  <c r="J112" i="8"/>
  <c r="I112" i="8"/>
  <c r="L111" i="8"/>
  <c r="L110" i="8" s="1"/>
  <c r="J111" i="8"/>
  <c r="I111" i="8"/>
  <c r="I110" i="8" s="1"/>
  <c r="I109" i="8" s="1"/>
  <c r="J110" i="8"/>
  <c r="J109" i="8" s="1"/>
  <c r="L106" i="8"/>
  <c r="L105" i="8" s="1"/>
  <c r="K106" i="8"/>
  <c r="J106" i="8"/>
  <c r="I106" i="8"/>
  <c r="I105" i="8" s="1"/>
  <c r="K105" i="8"/>
  <c r="J105" i="8"/>
  <c r="L102" i="8"/>
  <c r="K102" i="8"/>
  <c r="K101" i="8" s="1"/>
  <c r="K100" i="8" s="1"/>
  <c r="J102" i="8"/>
  <c r="I102" i="8"/>
  <c r="L101" i="8"/>
  <c r="L100" i="8" s="1"/>
  <c r="J101" i="8"/>
  <c r="I101" i="8"/>
  <c r="I100" i="8" s="1"/>
  <c r="J100" i="8"/>
  <c r="L97" i="8"/>
  <c r="K97" i="8"/>
  <c r="K96" i="8" s="1"/>
  <c r="K95" i="8" s="1"/>
  <c r="J97" i="8"/>
  <c r="I97" i="8"/>
  <c r="L96" i="8"/>
  <c r="L95" i="8" s="1"/>
  <c r="J96" i="8"/>
  <c r="I96" i="8"/>
  <c r="I95" i="8" s="1"/>
  <c r="J95" i="8"/>
  <c r="L92" i="8"/>
  <c r="K92" i="8"/>
  <c r="K91" i="8" s="1"/>
  <c r="K90" i="8" s="1"/>
  <c r="J92" i="8"/>
  <c r="I92" i="8"/>
  <c r="L91" i="8"/>
  <c r="L90" i="8" s="1"/>
  <c r="J91" i="8"/>
  <c r="I91" i="8"/>
  <c r="I90" i="8" s="1"/>
  <c r="I89" i="8" s="1"/>
  <c r="J90" i="8"/>
  <c r="J89" i="8" s="1"/>
  <c r="L85" i="8"/>
  <c r="L84" i="8" s="1"/>
  <c r="L83" i="8" s="1"/>
  <c r="L82" i="8" s="1"/>
  <c r="K85" i="8"/>
  <c r="J85" i="8"/>
  <c r="I85" i="8"/>
  <c r="I84" i="8" s="1"/>
  <c r="I83" i="8" s="1"/>
  <c r="I82" i="8" s="1"/>
  <c r="K84" i="8"/>
  <c r="J84" i="8"/>
  <c r="J83" i="8" s="1"/>
  <c r="J82" i="8" s="1"/>
  <c r="K83" i="8"/>
  <c r="K82" i="8" s="1"/>
  <c r="L80" i="8"/>
  <c r="K80" i="8"/>
  <c r="J80" i="8"/>
  <c r="J79" i="8" s="1"/>
  <c r="J78" i="8" s="1"/>
  <c r="I80" i="8"/>
  <c r="L79" i="8"/>
  <c r="K79" i="8"/>
  <c r="K78" i="8" s="1"/>
  <c r="I79" i="8"/>
  <c r="L78" i="8"/>
  <c r="I78" i="8"/>
  <c r="L74" i="8"/>
  <c r="K74" i="8"/>
  <c r="J74" i="8"/>
  <c r="J73" i="8" s="1"/>
  <c r="J62" i="8" s="1"/>
  <c r="J61" i="8" s="1"/>
  <c r="I74" i="8"/>
  <c r="L73" i="8"/>
  <c r="K73" i="8"/>
  <c r="I73" i="8"/>
  <c r="L69" i="8"/>
  <c r="L68" i="8" s="1"/>
  <c r="K69" i="8"/>
  <c r="K68" i="8" s="1"/>
  <c r="J69" i="8"/>
  <c r="I69" i="8"/>
  <c r="I68" i="8" s="1"/>
  <c r="J68" i="8"/>
  <c r="L64" i="8"/>
  <c r="K64" i="8"/>
  <c r="K63" i="8" s="1"/>
  <c r="K62" i="8" s="1"/>
  <c r="K61" i="8" s="1"/>
  <c r="J64" i="8"/>
  <c r="I64" i="8"/>
  <c r="L63" i="8"/>
  <c r="J63" i="8"/>
  <c r="I63" i="8"/>
  <c r="I62" i="8" s="1"/>
  <c r="I61" i="8" s="1"/>
  <c r="L45" i="8"/>
  <c r="L44" i="8" s="1"/>
  <c r="L43" i="8" s="1"/>
  <c r="L42" i="8" s="1"/>
  <c r="K45" i="8"/>
  <c r="K44" i="8" s="1"/>
  <c r="K43" i="8" s="1"/>
  <c r="K42" i="8" s="1"/>
  <c r="J45" i="8"/>
  <c r="I45" i="8"/>
  <c r="I44" i="8" s="1"/>
  <c r="I43" i="8" s="1"/>
  <c r="I42" i="8" s="1"/>
  <c r="J44" i="8"/>
  <c r="J43" i="8" s="1"/>
  <c r="J42" i="8" s="1"/>
  <c r="L40" i="8"/>
  <c r="L39" i="8" s="1"/>
  <c r="L38" i="8" s="1"/>
  <c r="K40" i="8"/>
  <c r="J40" i="8"/>
  <c r="J39" i="8" s="1"/>
  <c r="J38" i="8" s="1"/>
  <c r="I40" i="8"/>
  <c r="I39" i="8" s="1"/>
  <c r="I38" i="8" s="1"/>
  <c r="K39" i="8"/>
  <c r="K38" i="8" s="1"/>
  <c r="L36" i="8"/>
  <c r="K36" i="8"/>
  <c r="J36" i="8"/>
  <c r="I36" i="8"/>
  <c r="L34" i="8"/>
  <c r="K34" i="8"/>
  <c r="K33" i="8" s="1"/>
  <c r="K32" i="8" s="1"/>
  <c r="K31" i="8" s="1"/>
  <c r="J34" i="8"/>
  <c r="I34" i="8"/>
  <c r="L33" i="8"/>
  <c r="L32" i="8" s="1"/>
  <c r="J33" i="8"/>
  <c r="I33" i="8"/>
  <c r="I32" i="8" s="1"/>
  <c r="J32" i="8"/>
  <c r="J31" i="8" s="1"/>
  <c r="L33" i="6"/>
  <c r="L32" i="6" s="1"/>
  <c r="I34" i="6"/>
  <c r="I33" i="6" s="1"/>
  <c r="I32" i="6" s="1"/>
  <c r="J34" i="6"/>
  <c r="J33" i="6" s="1"/>
  <c r="J32" i="6" s="1"/>
  <c r="K34" i="6"/>
  <c r="K33" i="6" s="1"/>
  <c r="K32" i="6" s="1"/>
  <c r="L34" i="6"/>
  <c r="J39" i="6"/>
  <c r="J38" i="6" s="1"/>
  <c r="I40" i="6"/>
  <c r="I39" i="6" s="1"/>
  <c r="I38" i="6" s="1"/>
  <c r="J40" i="6"/>
  <c r="K40" i="6"/>
  <c r="K39" i="6" s="1"/>
  <c r="K38" i="6" s="1"/>
  <c r="L40" i="6"/>
  <c r="L39" i="6" s="1"/>
  <c r="L38" i="6" s="1"/>
  <c r="L361" i="6"/>
  <c r="L360" i="6" s="1"/>
  <c r="K361" i="6"/>
  <c r="K360" i="6" s="1"/>
  <c r="J361" i="6"/>
  <c r="J360" i="6" s="1"/>
  <c r="I361" i="6"/>
  <c r="I360" i="6"/>
  <c r="L358" i="6"/>
  <c r="L357" i="6" s="1"/>
  <c r="K358" i="6"/>
  <c r="K357" i="6" s="1"/>
  <c r="J358" i="6"/>
  <c r="J357" i="6" s="1"/>
  <c r="I358" i="6"/>
  <c r="I357" i="6" s="1"/>
  <c r="L355" i="6"/>
  <c r="L354" i="6" s="1"/>
  <c r="K355" i="6"/>
  <c r="K354" i="6" s="1"/>
  <c r="J355" i="6"/>
  <c r="J354" i="6" s="1"/>
  <c r="I355" i="6"/>
  <c r="I354" i="6" s="1"/>
  <c r="L351" i="6"/>
  <c r="L350" i="6" s="1"/>
  <c r="K351" i="6"/>
  <c r="K350" i="6" s="1"/>
  <c r="J351" i="6"/>
  <c r="J350" i="6" s="1"/>
  <c r="I351" i="6"/>
  <c r="I350" i="6" s="1"/>
  <c r="L347" i="6"/>
  <c r="L346" i="6" s="1"/>
  <c r="K347" i="6"/>
  <c r="K346" i="6" s="1"/>
  <c r="J347" i="6"/>
  <c r="J346" i="6" s="1"/>
  <c r="I347" i="6"/>
  <c r="I346" i="6" s="1"/>
  <c r="L343" i="6"/>
  <c r="L342" i="6" s="1"/>
  <c r="K343" i="6"/>
  <c r="K342" i="6" s="1"/>
  <c r="J343" i="6"/>
  <c r="J342" i="6" s="1"/>
  <c r="I343" i="6"/>
  <c r="I342" i="6" s="1"/>
  <c r="L339" i="6"/>
  <c r="K339" i="6"/>
  <c r="J339" i="6"/>
  <c r="I339" i="6"/>
  <c r="L336" i="6"/>
  <c r="K336" i="6"/>
  <c r="J336" i="6"/>
  <c r="I336" i="6"/>
  <c r="P334" i="6"/>
  <c r="O334" i="6"/>
  <c r="N334" i="6"/>
  <c r="M334" i="6"/>
  <c r="L334" i="6"/>
  <c r="L333" i="6" s="1"/>
  <c r="K334" i="6"/>
  <c r="K333" i="6" s="1"/>
  <c r="J334" i="6"/>
  <c r="J333" i="6" s="1"/>
  <c r="I334" i="6"/>
  <c r="I333" i="6" s="1"/>
  <c r="L329" i="6"/>
  <c r="L328" i="6" s="1"/>
  <c r="K329" i="6"/>
  <c r="K328" i="6" s="1"/>
  <c r="J329" i="6"/>
  <c r="J328" i="6" s="1"/>
  <c r="I329" i="6"/>
  <c r="I328" i="6" s="1"/>
  <c r="L326" i="6"/>
  <c r="L325" i="6" s="1"/>
  <c r="K326" i="6"/>
  <c r="K325" i="6" s="1"/>
  <c r="J326" i="6"/>
  <c r="J325" i="6" s="1"/>
  <c r="I326" i="6"/>
  <c r="I325" i="6" s="1"/>
  <c r="L323" i="6"/>
  <c r="L322" i="6" s="1"/>
  <c r="K323" i="6"/>
  <c r="K322" i="6" s="1"/>
  <c r="J323" i="6"/>
  <c r="J322" i="6" s="1"/>
  <c r="I323" i="6"/>
  <c r="I322" i="6" s="1"/>
  <c r="L319" i="6"/>
  <c r="L318" i="6" s="1"/>
  <c r="K319" i="6"/>
  <c r="K318" i="6" s="1"/>
  <c r="J319" i="6"/>
  <c r="J318" i="6" s="1"/>
  <c r="I319" i="6"/>
  <c r="I318" i="6" s="1"/>
  <c r="L315" i="6"/>
  <c r="L314" i="6" s="1"/>
  <c r="K315" i="6"/>
  <c r="K314" i="6" s="1"/>
  <c r="J315" i="6"/>
  <c r="J314" i="6" s="1"/>
  <c r="I315" i="6"/>
  <c r="I314" i="6" s="1"/>
  <c r="L311" i="6"/>
  <c r="L310" i="6" s="1"/>
  <c r="K311" i="6"/>
  <c r="K310" i="6" s="1"/>
  <c r="J311" i="6"/>
  <c r="J310" i="6" s="1"/>
  <c r="I311" i="6"/>
  <c r="I310" i="6" s="1"/>
  <c r="L307" i="6"/>
  <c r="K307" i="6"/>
  <c r="J307" i="6"/>
  <c r="I307" i="6"/>
  <c r="L304" i="6"/>
  <c r="K304" i="6"/>
  <c r="J304" i="6"/>
  <c r="I304" i="6"/>
  <c r="L302" i="6"/>
  <c r="K302" i="6"/>
  <c r="K301" i="6" s="1"/>
  <c r="J302" i="6"/>
  <c r="I302" i="6"/>
  <c r="L296" i="6"/>
  <c r="L295" i="6" s="1"/>
  <c r="K296" i="6"/>
  <c r="K295" i="6" s="1"/>
  <c r="J296" i="6"/>
  <c r="J295" i="6" s="1"/>
  <c r="I296" i="6"/>
  <c r="I295" i="6" s="1"/>
  <c r="L293" i="6"/>
  <c r="L292" i="6" s="1"/>
  <c r="K293" i="6"/>
  <c r="K292" i="6" s="1"/>
  <c r="J293" i="6"/>
  <c r="J292" i="6" s="1"/>
  <c r="I293" i="6"/>
  <c r="I292" i="6" s="1"/>
  <c r="L290" i="6"/>
  <c r="L289" i="6" s="1"/>
  <c r="K290" i="6"/>
  <c r="K289" i="6" s="1"/>
  <c r="J290" i="6"/>
  <c r="J289" i="6" s="1"/>
  <c r="I290" i="6"/>
  <c r="I289" i="6" s="1"/>
  <c r="L286" i="6"/>
  <c r="L285" i="6" s="1"/>
  <c r="K286" i="6"/>
  <c r="K285" i="6" s="1"/>
  <c r="J286" i="6"/>
  <c r="J285" i="6" s="1"/>
  <c r="I286" i="6"/>
  <c r="I285" i="6" s="1"/>
  <c r="L282" i="6"/>
  <c r="L281" i="6" s="1"/>
  <c r="K282" i="6"/>
  <c r="J282" i="6"/>
  <c r="J281" i="6" s="1"/>
  <c r="I282" i="6"/>
  <c r="I281" i="6" s="1"/>
  <c r="K281" i="6"/>
  <c r="L278" i="6"/>
  <c r="L277" i="6" s="1"/>
  <c r="K278" i="6"/>
  <c r="J278" i="6"/>
  <c r="I278" i="6"/>
  <c r="I277" i="6" s="1"/>
  <c r="K277" i="6"/>
  <c r="J277" i="6"/>
  <c r="L274" i="6"/>
  <c r="K274" i="6"/>
  <c r="J274" i="6"/>
  <c r="I274" i="6"/>
  <c r="L271" i="6"/>
  <c r="K271" i="6"/>
  <c r="J271" i="6"/>
  <c r="I271" i="6"/>
  <c r="L269" i="6"/>
  <c r="L268" i="6" s="1"/>
  <c r="K269" i="6"/>
  <c r="K268" i="6" s="1"/>
  <c r="J269" i="6"/>
  <c r="J268" i="6" s="1"/>
  <c r="I269" i="6"/>
  <c r="I268" i="6" s="1"/>
  <c r="L264" i="6"/>
  <c r="L263" i="6" s="1"/>
  <c r="K264" i="6"/>
  <c r="J264" i="6"/>
  <c r="J263" i="6" s="1"/>
  <c r="I264" i="6"/>
  <c r="I263" i="6" s="1"/>
  <c r="K263" i="6"/>
  <c r="L261" i="6"/>
  <c r="L260" i="6" s="1"/>
  <c r="K261" i="6"/>
  <c r="K260" i="6" s="1"/>
  <c r="J261" i="6"/>
  <c r="J260" i="6" s="1"/>
  <c r="I261" i="6"/>
  <c r="I260" i="6" s="1"/>
  <c r="L258" i="6"/>
  <c r="L257" i="6" s="1"/>
  <c r="K258" i="6"/>
  <c r="K257" i="6" s="1"/>
  <c r="J258" i="6"/>
  <c r="J257" i="6" s="1"/>
  <c r="I258" i="6"/>
  <c r="I257" i="6" s="1"/>
  <c r="L254" i="6"/>
  <c r="L253" i="6" s="1"/>
  <c r="K254" i="6"/>
  <c r="J254" i="6"/>
  <c r="J253" i="6" s="1"/>
  <c r="I254" i="6"/>
  <c r="I253" i="6" s="1"/>
  <c r="K253" i="6"/>
  <c r="L250" i="6"/>
  <c r="L249" i="6" s="1"/>
  <c r="K250" i="6"/>
  <c r="J250" i="6"/>
  <c r="J249" i="6" s="1"/>
  <c r="I250" i="6"/>
  <c r="I249" i="6" s="1"/>
  <c r="K249" i="6"/>
  <c r="L246" i="6"/>
  <c r="L245" i="6" s="1"/>
  <c r="K246" i="6"/>
  <c r="K245" i="6" s="1"/>
  <c r="J246" i="6"/>
  <c r="J245" i="6" s="1"/>
  <c r="I246" i="6"/>
  <c r="I245" i="6" s="1"/>
  <c r="L242" i="6"/>
  <c r="K242" i="6"/>
  <c r="J242" i="6"/>
  <c r="I242" i="6"/>
  <c r="L239" i="6"/>
  <c r="K239" i="6"/>
  <c r="J239" i="6"/>
  <c r="I239" i="6"/>
  <c r="L237" i="6"/>
  <c r="L236" i="6" s="1"/>
  <c r="K237" i="6"/>
  <c r="K236" i="6" s="1"/>
  <c r="J237" i="6"/>
  <c r="J236" i="6" s="1"/>
  <c r="I237" i="6"/>
  <c r="I236" i="6" s="1"/>
  <c r="L230" i="6"/>
  <c r="L229" i="6" s="1"/>
  <c r="L228" i="6" s="1"/>
  <c r="K230" i="6"/>
  <c r="K229" i="6" s="1"/>
  <c r="K228" i="6" s="1"/>
  <c r="J230" i="6"/>
  <c r="J229" i="6" s="1"/>
  <c r="J228" i="6" s="1"/>
  <c r="I230" i="6"/>
  <c r="I229" i="6" s="1"/>
  <c r="I228" i="6" s="1"/>
  <c r="L226" i="6"/>
  <c r="L225" i="6" s="1"/>
  <c r="L224" i="6" s="1"/>
  <c r="K226" i="6"/>
  <c r="K225" i="6" s="1"/>
  <c r="K224" i="6" s="1"/>
  <c r="J226" i="6"/>
  <c r="J225" i="6" s="1"/>
  <c r="J224" i="6" s="1"/>
  <c r="I226" i="6"/>
  <c r="I225" i="6" s="1"/>
  <c r="I224" i="6" s="1"/>
  <c r="P217" i="6"/>
  <c r="O217" i="6"/>
  <c r="N217" i="6"/>
  <c r="M217" i="6"/>
  <c r="L217" i="6"/>
  <c r="L216" i="6" s="1"/>
  <c r="K217" i="6"/>
  <c r="K216" i="6" s="1"/>
  <c r="J217" i="6"/>
  <c r="J216" i="6" s="1"/>
  <c r="I217" i="6"/>
  <c r="I216" i="6" s="1"/>
  <c r="L214" i="6"/>
  <c r="L213" i="6" s="1"/>
  <c r="K214" i="6"/>
  <c r="K213" i="6" s="1"/>
  <c r="J214" i="6"/>
  <c r="J213" i="6" s="1"/>
  <c r="I214" i="6"/>
  <c r="I213" i="6" s="1"/>
  <c r="L207" i="6"/>
  <c r="L206" i="6" s="1"/>
  <c r="L205" i="6" s="1"/>
  <c r="K207" i="6"/>
  <c r="K206" i="6" s="1"/>
  <c r="K205" i="6" s="1"/>
  <c r="J207" i="6"/>
  <c r="J206" i="6" s="1"/>
  <c r="J205" i="6" s="1"/>
  <c r="I207" i="6"/>
  <c r="I206" i="6" s="1"/>
  <c r="I205" i="6" s="1"/>
  <c r="L203" i="6"/>
  <c r="L202" i="6" s="1"/>
  <c r="K203" i="6"/>
  <c r="K202" i="6" s="1"/>
  <c r="J203" i="6"/>
  <c r="J202" i="6" s="1"/>
  <c r="I203" i="6"/>
  <c r="I202" i="6"/>
  <c r="L198" i="6"/>
  <c r="L197" i="6" s="1"/>
  <c r="K198" i="6"/>
  <c r="K197" i="6" s="1"/>
  <c r="J198" i="6"/>
  <c r="J197" i="6" s="1"/>
  <c r="I198" i="6"/>
  <c r="I197" i="6" s="1"/>
  <c r="L192" i="6"/>
  <c r="L191" i="6" s="1"/>
  <c r="K192" i="6"/>
  <c r="K191" i="6" s="1"/>
  <c r="J192" i="6"/>
  <c r="J191" i="6" s="1"/>
  <c r="I192" i="6"/>
  <c r="I191" i="6" s="1"/>
  <c r="L187" i="6"/>
  <c r="L186" i="6" s="1"/>
  <c r="K187" i="6"/>
  <c r="K186" i="6" s="1"/>
  <c r="J187" i="6"/>
  <c r="J186" i="6" s="1"/>
  <c r="I187" i="6"/>
  <c r="I186" i="6" s="1"/>
  <c r="L184" i="6"/>
  <c r="L183" i="6" s="1"/>
  <c r="K184" i="6"/>
  <c r="K183" i="6" s="1"/>
  <c r="J184" i="6"/>
  <c r="J183" i="6" s="1"/>
  <c r="I184" i="6"/>
  <c r="I183" i="6" s="1"/>
  <c r="L176" i="6"/>
  <c r="L175" i="6" s="1"/>
  <c r="K176" i="6"/>
  <c r="K175" i="6" s="1"/>
  <c r="J176" i="6"/>
  <c r="J175" i="6" s="1"/>
  <c r="I176" i="6"/>
  <c r="I175" i="6" s="1"/>
  <c r="L171" i="6"/>
  <c r="L170" i="6" s="1"/>
  <c r="K171" i="6"/>
  <c r="K170" i="6" s="1"/>
  <c r="J171" i="6"/>
  <c r="J170" i="6" s="1"/>
  <c r="I171" i="6"/>
  <c r="I170" i="6" s="1"/>
  <c r="L167" i="6"/>
  <c r="L166" i="6" s="1"/>
  <c r="L165" i="6" s="1"/>
  <c r="K167" i="6"/>
  <c r="K166" i="6" s="1"/>
  <c r="K165" i="6" s="1"/>
  <c r="J167" i="6"/>
  <c r="J166" i="6" s="1"/>
  <c r="J165" i="6" s="1"/>
  <c r="I167" i="6"/>
  <c r="I166" i="6" s="1"/>
  <c r="I165" i="6" s="1"/>
  <c r="L162" i="6"/>
  <c r="L161" i="6" s="1"/>
  <c r="K162" i="6"/>
  <c r="K161" i="6" s="1"/>
  <c r="J162" i="6"/>
  <c r="J161" i="6" s="1"/>
  <c r="I162" i="6"/>
  <c r="I161" i="6" s="1"/>
  <c r="L157" i="6"/>
  <c r="L156" i="6" s="1"/>
  <c r="K157" i="6"/>
  <c r="K156" i="6" s="1"/>
  <c r="J157" i="6"/>
  <c r="J156" i="6" s="1"/>
  <c r="I157" i="6"/>
  <c r="I156" i="6" s="1"/>
  <c r="L151" i="6"/>
  <c r="L150" i="6" s="1"/>
  <c r="L149" i="6" s="1"/>
  <c r="K151" i="6"/>
  <c r="K150" i="6" s="1"/>
  <c r="K149" i="6" s="1"/>
  <c r="J151" i="6"/>
  <c r="J150" i="6" s="1"/>
  <c r="J149" i="6" s="1"/>
  <c r="I151" i="6"/>
  <c r="I150" i="6" s="1"/>
  <c r="I149" i="6" s="1"/>
  <c r="L147" i="6"/>
  <c r="L146" i="6" s="1"/>
  <c r="K147" i="6"/>
  <c r="K146" i="6" s="1"/>
  <c r="J147" i="6"/>
  <c r="J146" i="6" s="1"/>
  <c r="I147" i="6"/>
  <c r="I146" i="6" s="1"/>
  <c r="L143" i="6"/>
  <c r="L142" i="6" s="1"/>
  <c r="L141" i="6" s="1"/>
  <c r="K143" i="6"/>
  <c r="J143" i="6"/>
  <c r="J142" i="6" s="1"/>
  <c r="J141" i="6" s="1"/>
  <c r="I143" i="6"/>
  <c r="I142" i="6" s="1"/>
  <c r="I141" i="6" s="1"/>
  <c r="K142" i="6"/>
  <c r="K141" i="6" s="1"/>
  <c r="L138" i="6"/>
  <c r="L137" i="6" s="1"/>
  <c r="L136" i="6" s="1"/>
  <c r="K138" i="6"/>
  <c r="J138" i="6"/>
  <c r="I138" i="6"/>
  <c r="I137" i="6" s="1"/>
  <c r="I136" i="6" s="1"/>
  <c r="K137" i="6"/>
  <c r="K136" i="6" s="1"/>
  <c r="J137" i="6"/>
  <c r="J136" i="6" s="1"/>
  <c r="L133" i="6"/>
  <c r="L132" i="6" s="1"/>
  <c r="L131" i="6" s="1"/>
  <c r="K133" i="6"/>
  <c r="K132" i="6" s="1"/>
  <c r="K131" i="6" s="1"/>
  <c r="J133" i="6"/>
  <c r="J132" i="6" s="1"/>
  <c r="J131" i="6" s="1"/>
  <c r="I133" i="6"/>
  <c r="I132" i="6" s="1"/>
  <c r="I131" i="6" s="1"/>
  <c r="L129" i="6"/>
  <c r="L128" i="6" s="1"/>
  <c r="L127" i="6" s="1"/>
  <c r="K129" i="6"/>
  <c r="K128" i="6" s="1"/>
  <c r="K127" i="6" s="1"/>
  <c r="J129" i="6"/>
  <c r="J128" i="6" s="1"/>
  <c r="J127" i="6" s="1"/>
  <c r="I129" i="6"/>
  <c r="I128" i="6" s="1"/>
  <c r="I127" i="6" s="1"/>
  <c r="L125" i="6"/>
  <c r="L124" i="6" s="1"/>
  <c r="L123" i="6" s="1"/>
  <c r="K125" i="6"/>
  <c r="K124" i="6" s="1"/>
  <c r="K123" i="6" s="1"/>
  <c r="J125" i="6"/>
  <c r="J124" i="6" s="1"/>
  <c r="J123" i="6" s="1"/>
  <c r="I125" i="6"/>
  <c r="I124" i="6" s="1"/>
  <c r="I123" i="6" s="1"/>
  <c r="L121" i="6"/>
  <c r="L120" i="6" s="1"/>
  <c r="L119" i="6" s="1"/>
  <c r="K121" i="6"/>
  <c r="K120" i="6" s="1"/>
  <c r="K119" i="6" s="1"/>
  <c r="J121" i="6"/>
  <c r="I121" i="6"/>
  <c r="I120" i="6" s="1"/>
  <c r="I119" i="6" s="1"/>
  <c r="J120" i="6"/>
  <c r="J119" i="6" s="1"/>
  <c r="L117" i="6"/>
  <c r="L116" i="6" s="1"/>
  <c r="L115" i="6" s="1"/>
  <c r="K117" i="6"/>
  <c r="K116" i="6" s="1"/>
  <c r="K115" i="6" s="1"/>
  <c r="J117" i="6"/>
  <c r="J116" i="6" s="1"/>
  <c r="J115" i="6" s="1"/>
  <c r="I117" i="6"/>
  <c r="I116" i="6" s="1"/>
  <c r="I115" i="6" s="1"/>
  <c r="L112" i="6"/>
  <c r="L111" i="6" s="1"/>
  <c r="L110" i="6" s="1"/>
  <c r="K112" i="6"/>
  <c r="K111" i="6" s="1"/>
  <c r="K110" i="6" s="1"/>
  <c r="J112" i="6"/>
  <c r="J111" i="6" s="1"/>
  <c r="J110" i="6" s="1"/>
  <c r="I112" i="6"/>
  <c r="I111" i="6" s="1"/>
  <c r="I110" i="6" s="1"/>
  <c r="L106" i="6"/>
  <c r="L105" i="6" s="1"/>
  <c r="K106" i="6"/>
  <c r="K105" i="6" s="1"/>
  <c r="J106" i="6"/>
  <c r="J105" i="6" s="1"/>
  <c r="I106" i="6"/>
  <c r="I105" i="6" s="1"/>
  <c r="L102" i="6"/>
  <c r="L101" i="6" s="1"/>
  <c r="K102" i="6"/>
  <c r="K101" i="6" s="1"/>
  <c r="J102" i="6"/>
  <c r="J101" i="6" s="1"/>
  <c r="I102" i="6"/>
  <c r="I101" i="6" s="1"/>
  <c r="L97" i="6"/>
  <c r="L96" i="6" s="1"/>
  <c r="L95" i="6" s="1"/>
  <c r="K97" i="6"/>
  <c r="K96" i="6" s="1"/>
  <c r="K95" i="6" s="1"/>
  <c r="J97" i="6"/>
  <c r="J96" i="6" s="1"/>
  <c r="J95" i="6" s="1"/>
  <c r="I97" i="6"/>
  <c r="I96" i="6" s="1"/>
  <c r="I95" i="6" s="1"/>
  <c r="L92" i="6"/>
  <c r="L91" i="6" s="1"/>
  <c r="L90" i="6" s="1"/>
  <c r="K92" i="6"/>
  <c r="K91" i="6" s="1"/>
  <c r="K90" i="6" s="1"/>
  <c r="J92" i="6"/>
  <c r="J91" i="6" s="1"/>
  <c r="J90" i="6" s="1"/>
  <c r="I92" i="6"/>
  <c r="I91" i="6" s="1"/>
  <c r="I90" i="6" s="1"/>
  <c r="L85" i="6"/>
  <c r="L84" i="6" s="1"/>
  <c r="L83" i="6" s="1"/>
  <c r="L82" i="6" s="1"/>
  <c r="K85" i="6"/>
  <c r="K84" i="6" s="1"/>
  <c r="K83" i="6" s="1"/>
  <c r="K82" i="6" s="1"/>
  <c r="J85" i="6"/>
  <c r="J84" i="6" s="1"/>
  <c r="J83" i="6" s="1"/>
  <c r="J82" i="6" s="1"/>
  <c r="I85" i="6"/>
  <c r="I84" i="6" s="1"/>
  <c r="I83" i="6" s="1"/>
  <c r="I82" i="6" s="1"/>
  <c r="L80" i="6"/>
  <c r="L79" i="6" s="1"/>
  <c r="L78" i="6" s="1"/>
  <c r="K80" i="6"/>
  <c r="K79" i="6" s="1"/>
  <c r="K78" i="6" s="1"/>
  <c r="J80" i="6"/>
  <c r="J79" i="6" s="1"/>
  <c r="J78" i="6" s="1"/>
  <c r="I80" i="6"/>
  <c r="I79" i="6" s="1"/>
  <c r="I78" i="6" s="1"/>
  <c r="L74" i="6"/>
  <c r="L73" i="6" s="1"/>
  <c r="K74" i="6"/>
  <c r="K73" i="6" s="1"/>
  <c r="J74" i="6"/>
  <c r="J73" i="6" s="1"/>
  <c r="I74" i="6"/>
  <c r="I73" i="6" s="1"/>
  <c r="L69" i="6"/>
  <c r="L68" i="6" s="1"/>
  <c r="K69" i="6"/>
  <c r="K68" i="6" s="1"/>
  <c r="J69" i="6"/>
  <c r="J68" i="6" s="1"/>
  <c r="I69" i="6"/>
  <c r="I68" i="6" s="1"/>
  <c r="L64" i="6"/>
  <c r="L63" i="6" s="1"/>
  <c r="K64" i="6"/>
  <c r="K63" i="6" s="1"/>
  <c r="J64" i="6"/>
  <c r="J63" i="6" s="1"/>
  <c r="I64" i="6"/>
  <c r="I63" i="6" s="1"/>
  <c r="L45" i="6"/>
  <c r="L44" i="6" s="1"/>
  <c r="L43" i="6" s="1"/>
  <c r="L42" i="6" s="1"/>
  <c r="K45" i="6"/>
  <c r="K44" i="6" s="1"/>
  <c r="K43" i="6" s="1"/>
  <c r="K42" i="6" s="1"/>
  <c r="J45" i="6"/>
  <c r="J44" i="6" s="1"/>
  <c r="J43" i="6" s="1"/>
  <c r="J42" i="6" s="1"/>
  <c r="I45" i="6"/>
  <c r="I44" i="6" s="1"/>
  <c r="I43" i="6" s="1"/>
  <c r="I42" i="6" s="1"/>
  <c r="L36" i="6"/>
  <c r="K36" i="6"/>
  <c r="J36" i="6"/>
  <c r="I36" i="6"/>
  <c r="L361" i="42"/>
  <c r="K361" i="42"/>
  <c r="K360" i="42" s="1"/>
  <c r="J361" i="42"/>
  <c r="J360" i="42" s="1"/>
  <c r="I361" i="42"/>
  <c r="L360" i="42"/>
  <c r="I360" i="42"/>
  <c r="L358" i="42"/>
  <c r="L357" i="42" s="1"/>
  <c r="K358" i="42"/>
  <c r="J358" i="42"/>
  <c r="I358" i="42"/>
  <c r="I357" i="42" s="1"/>
  <c r="K357" i="42"/>
  <c r="J357" i="42"/>
  <c r="L355" i="42"/>
  <c r="K355" i="42"/>
  <c r="K354" i="42" s="1"/>
  <c r="J355" i="42"/>
  <c r="I355" i="42"/>
  <c r="I354" i="42" s="1"/>
  <c r="L354" i="42"/>
  <c r="J354" i="42"/>
  <c r="L351" i="42"/>
  <c r="K351" i="42"/>
  <c r="K350" i="42" s="1"/>
  <c r="J351" i="42"/>
  <c r="J350" i="42" s="1"/>
  <c r="I351" i="42"/>
  <c r="L350" i="42"/>
  <c r="I350" i="42"/>
  <c r="L347" i="42"/>
  <c r="L346" i="42" s="1"/>
  <c r="K347" i="42"/>
  <c r="J347" i="42"/>
  <c r="I347" i="42"/>
  <c r="I346" i="42" s="1"/>
  <c r="K346" i="42"/>
  <c r="J346" i="42"/>
  <c r="L343" i="42"/>
  <c r="L342" i="42" s="1"/>
  <c r="K343" i="42"/>
  <c r="K342" i="42" s="1"/>
  <c r="J343" i="42"/>
  <c r="I343" i="42"/>
  <c r="I342" i="42" s="1"/>
  <c r="J342" i="42"/>
  <c r="L339" i="42"/>
  <c r="K339" i="42"/>
  <c r="J339" i="42"/>
  <c r="I339" i="42"/>
  <c r="L336" i="42"/>
  <c r="K336" i="42"/>
  <c r="J336" i="42"/>
  <c r="I336" i="42"/>
  <c r="P334" i="42"/>
  <c r="O334" i="42"/>
  <c r="N334" i="42"/>
  <c r="M334" i="42"/>
  <c r="L334" i="42"/>
  <c r="K334" i="42"/>
  <c r="K333" i="42" s="1"/>
  <c r="J334" i="42"/>
  <c r="J333" i="42" s="1"/>
  <c r="I334" i="42"/>
  <c r="L333" i="42"/>
  <c r="L332" i="42" s="1"/>
  <c r="I333" i="42"/>
  <c r="L329" i="42"/>
  <c r="K329" i="42"/>
  <c r="K328" i="42" s="1"/>
  <c r="J329" i="42"/>
  <c r="J328" i="42" s="1"/>
  <c r="I329" i="42"/>
  <c r="L328" i="42"/>
  <c r="I328" i="42"/>
  <c r="L326" i="42"/>
  <c r="L325" i="42" s="1"/>
  <c r="K326" i="42"/>
  <c r="J326" i="42"/>
  <c r="I326" i="42"/>
  <c r="I325" i="42" s="1"/>
  <c r="K325" i="42"/>
  <c r="J325" i="42"/>
  <c r="L323" i="42"/>
  <c r="K323" i="42"/>
  <c r="K322" i="42" s="1"/>
  <c r="J323" i="42"/>
  <c r="I323" i="42"/>
  <c r="I322" i="42" s="1"/>
  <c r="L322" i="42"/>
  <c r="J322" i="42"/>
  <c r="L319" i="42"/>
  <c r="K319" i="42"/>
  <c r="K318" i="42" s="1"/>
  <c r="J319" i="42"/>
  <c r="J318" i="42" s="1"/>
  <c r="I319" i="42"/>
  <c r="L318" i="42"/>
  <c r="I318" i="42"/>
  <c r="L315" i="42"/>
  <c r="L314" i="42" s="1"/>
  <c r="K315" i="42"/>
  <c r="J315" i="42"/>
  <c r="I315" i="42"/>
  <c r="I314" i="42" s="1"/>
  <c r="K314" i="42"/>
  <c r="J314" i="42"/>
  <c r="L311" i="42"/>
  <c r="K311" i="42"/>
  <c r="K310" i="42" s="1"/>
  <c r="J311" i="42"/>
  <c r="I311" i="42"/>
  <c r="I310" i="42" s="1"/>
  <c r="L310" i="42"/>
  <c r="J310" i="42"/>
  <c r="L307" i="42"/>
  <c r="K307" i="42"/>
  <c r="J307" i="42"/>
  <c r="I307" i="42"/>
  <c r="L304" i="42"/>
  <c r="K304" i="42"/>
  <c r="J304" i="42"/>
  <c r="I304" i="42"/>
  <c r="L302" i="42"/>
  <c r="L301" i="42" s="1"/>
  <c r="L300" i="42" s="1"/>
  <c r="K302" i="42"/>
  <c r="J302" i="42"/>
  <c r="I302" i="42"/>
  <c r="I301" i="42" s="1"/>
  <c r="K301" i="42"/>
  <c r="J301" i="42"/>
  <c r="L296" i="42"/>
  <c r="K296" i="42"/>
  <c r="K295" i="42" s="1"/>
  <c r="J296" i="42"/>
  <c r="J295" i="42" s="1"/>
  <c r="I296" i="42"/>
  <c r="L295" i="42"/>
  <c r="I295" i="42"/>
  <c r="L293" i="42"/>
  <c r="L292" i="42" s="1"/>
  <c r="K293" i="42"/>
  <c r="J293" i="42"/>
  <c r="I293" i="42"/>
  <c r="I292" i="42" s="1"/>
  <c r="K292" i="42"/>
  <c r="J292" i="42"/>
  <c r="L290" i="42"/>
  <c r="K290" i="42"/>
  <c r="K289" i="42" s="1"/>
  <c r="J290" i="42"/>
  <c r="I290" i="42"/>
  <c r="I289" i="42" s="1"/>
  <c r="L289" i="42"/>
  <c r="J289" i="42"/>
  <c r="L286" i="42"/>
  <c r="K286" i="42"/>
  <c r="K285" i="42" s="1"/>
  <c r="J286" i="42"/>
  <c r="J285" i="42" s="1"/>
  <c r="I286" i="42"/>
  <c r="L285" i="42"/>
  <c r="I285" i="42"/>
  <c r="L282" i="42"/>
  <c r="L281" i="42" s="1"/>
  <c r="K282" i="42"/>
  <c r="J282" i="42"/>
  <c r="I282" i="42"/>
  <c r="I281" i="42" s="1"/>
  <c r="K281" i="42"/>
  <c r="J281" i="42"/>
  <c r="L278" i="42"/>
  <c r="K278" i="42"/>
  <c r="K277" i="42" s="1"/>
  <c r="J278" i="42"/>
  <c r="I278" i="42"/>
  <c r="I277" i="42" s="1"/>
  <c r="L277" i="42"/>
  <c r="J277" i="42"/>
  <c r="L274" i="42"/>
  <c r="K274" i="42"/>
  <c r="J274" i="42"/>
  <c r="I274" i="42"/>
  <c r="L271" i="42"/>
  <c r="K271" i="42"/>
  <c r="J271" i="42"/>
  <c r="I271" i="42"/>
  <c r="L269" i="42"/>
  <c r="L268" i="42" s="1"/>
  <c r="L267" i="42" s="1"/>
  <c r="K269" i="42"/>
  <c r="J269" i="42"/>
  <c r="I269" i="42"/>
  <c r="I268" i="42" s="1"/>
  <c r="I267" i="42" s="1"/>
  <c r="K268" i="42"/>
  <c r="J268" i="42"/>
  <c r="L264" i="42"/>
  <c r="L263" i="42" s="1"/>
  <c r="K264" i="42"/>
  <c r="J264" i="42"/>
  <c r="I264" i="42"/>
  <c r="I263" i="42" s="1"/>
  <c r="K263" i="42"/>
  <c r="J263" i="42"/>
  <c r="L261" i="42"/>
  <c r="K261" i="42"/>
  <c r="K260" i="42" s="1"/>
  <c r="J261" i="42"/>
  <c r="I261" i="42"/>
  <c r="I260" i="42" s="1"/>
  <c r="L260" i="42"/>
  <c r="J260" i="42"/>
  <c r="L258" i="42"/>
  <c r="K258" i="42"/>
  <c r="K257" i="42" s="1"/>
  <c r="J258" i="42"/>
  <c r="J257" i="42" s="1"/>
  <c r="I258" i="42"/>
  <c r="L257" i="42"/>
  <c r="I257" i="42"/>
  <c r="L254" i="42"/>
  <c r="L253" i="42" s="1"/>
  <c r="K254" i="42"/>
  <c r="J254" i="42"/>
  <c r="I254" i="42"/>
  <c r="I253" i="42" s="1"/>
  <c r="K253" i="42"/>
  <c r="J253" i="42"/>
  <c r="L250" i="42"/>
  <c r="K250" i="42"/>
  <c r="K249" i="42" s="1"/>
  <c r="J250" i="42"/>
  <c r="I250" i="42"/>
  <c r="I249" i="42" s="1"/>
  <c r="L249" i="42"/>
  <c r="J249" i="42"/>
  <c r="L246" i="42"/>
  <c r="K246" i="42"/>
  <c r="K245" i="42" s="1"/>
  <c r="J246" i="42"/>
  <c r="J245" i="42" s="1"/>
  <c r="J235" i="42" s="1"/>
  <c r="I246" i="42"/>
  <c r="L245" i="42"/>
  <c r="I245" i="42"/>
  <c r="L242" i="42"/>
  <c r="K242" i="42"/>
  <c r="J242" i="42"/>
  <c r="I242" i="42"/>
  <c r="L239" i="42"/>
  <c r="K239" i="42"/>
  <c r="J239" i="42"/>
  <c r="I239" i="42"/>
  <c r="L237" i="42"/>
  <c r="K237" i="42"/>
  <c r="K236" i="42" s="1"/>
  <c r="K235" i="42" s="1"/>
  <c r="J237" i="42"/>
  <c r="I237" i="42"/>
  <c r="I236" i="42" s="1"/>
  <c r="I235" i="42" s="1"/>
  <c r="I234" i="42" s="1"/>
  <c r="L236" i="42"/>
  <c r="L235" i="42" s="1"/>
  <c r="L234" i="42" s="1"/>
  <c r="J236" i="42"/>
  <c r="L230" i="42"/>
  <c r="L229" i="42" s="1"/>
  <c r="L228" i="42" s="1"/>
  <c r="K230" i="42"/>
  <c r="J230" i="42"/>
  <c r="I230" i="42"/>
  <c r="I229" i="42" s="1"/>
  <c r="I228" i="42" s="1"/>
  <c r="K229" i="42"/>
  <c r="K228" i="42" s="1"/>
  <c r="J229" i="42"/>
  <c r="J228" i="42" s="1"/>
  <c r="L226" i="42"/>
  <c r="L225" i="42" s="1"/>
  <c r="L224" i="42" s="1"/>
  <c r="K226" i="42"/>
  <c r="J226" i="42"/>
  <c r="I226" i="42"/>
  <c r="I225" i="42" s="1"/>
  <c r="I224" i="42" s="1"/>
  <c r="K225" i="42"/>
  <c r="K224" i="42" s="1"/>
  <c r="J225" i="42"/>
  <c r="J224" i="42" s="1"/>
  <c r="P217" i="42"/>
  <c r="O217" i="42"/>
  <c r="N217" i="42"/>
  <c r="M217" i="42"/>
  <c r="L217" i="42"/>
  <c r="K217" i="42"/>
  <c r="K216" i="42" s="1"/>
  <c r="J217" i="42"/>
  <c r="J216" i="42" s="1"/>
  <c r="I217" i="42"/>
  <c r="L216" i="42"/>
  <c r="I216" i="42"/>
  <c r="L214" i="42"/>
  <c r="L213" i="42" s="1"/>
  <c r="L212" i="42" s="1"/>
  <c r="K214" i="42"/>
  <c r="J214" i="42"/>
  <c r="I214" i="42"/>
  <c r="I213" i="42" s="1"/>
  <c r="I212" i="42" s="1"/>
  <c r="K213" i="42"/>
  <c r="K212" i="42" s="1"/>
  <c r="J213" i="42"/>
  <c r="J212" i="42" s="1"/>
  <c r="L207" i="42"/>
  <c r="L206" i="42" s="1"/>
  <c r="L205" i="42" s="1"/>
  <c r="K207" i="42"/>
  <c r="J207" i="42"/>
  <c r="I207" i="42"/>
  <c r="I206" i="42" s="1"/>
  <c r="I205" i="42" s="1"/>
  <c r="K206" i="42"/>
  <c r="K205" i="42" s="1"/>
  <c r="J206" i="42"/>
  <c r="J205" i="42" s="1"/>
  <c r="L203" i="42"/>
  <c r="L202" i="42" s="1"/>
  <c r="K203" i="42"/>
  <c r="J203" i="42"/>
  <c r="I203" i="42"/>
  <c r="I202" i="42" s="1"/>
  <c r="K202" i="42"/>
  <c r="J202" i="42"/>
  <c r="L198" i="42"/>
  <c r="K198" i="42"/>
  <c r="K197" i="42" s="1"/>
  <c r="J198" i="42"/>
  <c r="I198" i="42"/>
  <c r="I197" i="42" s="1"/>
  <c r="L197" i="42"/>
  <c r="J197" i="42"/>
  <c r="L192" i="42"/>
  <c r="K192" i="42"/>
  <c r="K191" i="42" s="1"/>
  <c r="J192" i="42"/>
  <c r="J191" i="42" s="1"/>
  <c r="J182" i="42" s="1"/>
  <c r="I192" i="42"/>
  <c r="L191" i="42"/>
  <c r="I191" i="42"/>
  <c r="L187" i="42"/>
  <c r="L186" i="42" s="1"/>
  <c r="K187" i="42"/>
  <c r="J187" i="42"/>
  <c r="I187" i="42"/>
  <c r="I186" i="42" s="1"/>
  <c r="K186" i="42"/>
  <c r="J186" i="42"/>
  <c r="L184" i="42"/>
  <c r="K184" i="42"/>
  <c r="K183" i="42" s="1"/>
  <c r="K182" i="42" s="1"/>
  <c r="J184" i="42"/>
  <c r="I184" i="42"/>
  <c r="I183" i="42" s="1"/>
  <c r="I182" i="42" s="1"/>
  <c r="L183" i="42"/>
  <c r="J183" i="42"/>
  <c r="L176" i="42"/>
  <c r="K176" i="42"/>
  <c r="K175" i="42" s="1"/>
  <c r="J176" i="42"/>
  <c r="J175" i="42" s="1"/>
  <c r="I176" i="42"/>
  <c r="L175" i="42"/>
  <c r="I175" i="42"/>
  <c r="L171" i="42"/>
  <c r="L170" i="42" s="1"/>
  <c r="L169" i="42" s="1"/>
  <c r="K171" i="42"/>
  <c r="J171" i="42"/>
  <c r="I171" i="42"/>
  <c r="I170" i="42" s="1"/>
  <c r="I169" i="42" s="1"/>
  <c r="K170" i="42"/>
  <c r="K169" i="42" s="1"/>
  <c r="J170" i="42"/>
  <c r="J169" i="42" s="1"/>
  <c r="L167" i="42"/>
  <c r="L166" i="42" s="1"/>
  <c r="L165" i="42" s="1"/>
  <c r="L164" i="42" s="1"/>
  <c r="K167" i="42"/>
  <c r="J167" i="42"/>
  <c r="I167" i="42"/>
  <c r="I166" i="42" s="1"/>
  <c r="I165" i="42" s="1"/>
  <c r="I164" i="42" s="1"/>
  <c r="K166" i="42"/>
  <c r="K165" i="42" s="1"/>
  <c r="K164" i="42" s="1"/>
  <c r="J166" i="42"/>
  <c r="J165" i="42" s="1"/>
  <c r="J164" i="42" s="1"/>
  <c r="L162" i="42"/>
  <c r="K162" i="42"/>
  <c r="K161" i="42" s="1"/>
  <c r="J162" i="42"/>
  <c r="J161" i="42" s="1"/>
  <c r="I162" i="42"/>
  <c r="L161" i="42"/>
  <c r="I161" i="42"/>
  <c r="L157" i="42"/>
  <c r="L156" i="42" s="1"/>
  <c r="L155" i="42" s="1"/>
  <c r="L154" i="42" s="1"/>
  <c r="K157" i="42"/>
  <c r="J157" i="42"/>
  <c r="I157" i="42"/>
  <c r="I156" i="42" s="1"/>
  <c r="I155" i="42" s="1"/>
  <c r="I154" i="42" s="1"/>
  <c r="K156" i="42"/>
  <c r="K155" i="42" s="1"/>
  <c r="K154" i="42" s="1"/>
  <c r="J156" i="42"/>
  <c r="J155" i="42" s="1"/>
  <c r="J154" i="42" s="1"/>
  <c r="L151" i="42"/>
  <c r="K151" i="42"/>
  <c r="K150" i="42" s="1"/>
  <c r="K149" i="42" s="1"/>
  <c r="J151" i="42"/>
  <c r="J150" i="42" s="1"/>
  <c r="J149" i="42" s="1"/>
  <c r="I151" i="42"/>
  <c r="L150" i="42"/>
  <c r="I150" i="42"/>
  <c r="I149" i="42" s="1"/>
  <c r="L149" i="42"/>
  <c r="L147" i="42"/>
  <c r="K147" i="42"/>
  <c r="K146" i="42" s="1"/>
  <c r="J147" i="42"/>
  <c r="J146" i="42" s="1"/>
  <c r="I147" i="42"/>
  <c r="L146" i="42"/>
  <c r="I146" i="42"/>
  <c r="L143" i="42"/>
  <c r="L142" i="42" s="1"/>
  <c r="L141" i="42" s="1"/>
  <c r="K143" i="42"/>
  <c r="J143" i="42"/>
  <c r="I143" i="42"/>
  <c r="I142" i="42" s="1"/>
  <c r="I141" i="42" s="1"/>
  <c r="K142" i="42"/>
  <c r="K141" i="42" s="1"/>
  <c r="J142" i="42"/>
  <c r="J141" i="42" s="1"/>
  <c r="L138" i="42"/>
  <c r="L137" i="42" s="1"/>
  <c r="L136" i="42" s="1"/>
  <c r="L135" i="42" s="1"/>
  <c r="K138" i="42"/>
  <c r="J138" i="42"/>
  <c r="I138" i="42"/>
  <c r="I137" i="42" s="1"/>
  <c r="I136" i="42" s="1"/>
  <c r="K137" i="42"/>
  <c r="K136" i="42" s="1"/>
  <c r="K135" i="42" s="1"/>
  <c r="J137" i="42"/>
  <c r="J136" i="42" s="1"/>
  <c r="J135" i="42" s="1"/>
  <c r="L133" i="42"/>
  <c r="K133" i="42"/>
  <c r="K132" i="42" s="1"/>
  <c r="K131" i="42" s="1"/>
  <c r="J133" i="42"/>
  <c r="J132" i="42" s="1"/>
  <c r="J131" i="42" s="1"/>
  <c r="I133" i="42"/>
  <c r="L132" i="42"/>
  <c r="I132" i="42"/>
  <c r="I131" i="42" s="1"/>
  <c r="L131" i="42"/>
  <c r="L129" i="42"/>
  <c r="K129" i="42"/>
  <c r="K128" i="42" s="1"/>
  <c r="K127" i="42" s="1"/>
  <c r="J129" i="42"/>
  <c r="J128" i="42" s="1"/>
  <c r="J127" i="42" s="1"/>
  <c r="I129" i="42"/>
  <c r="L128" i="42"/>
  <c r="I128" i="42"/>
  <c r="I127" i="42" s="1"/>
  <c r="L127" i="42"/>
  <c r="L125" i="42"/>
  <c r="K125" i="42"/>
  <c r="K124" i="42" s="1"/>
  <c r="K123" i="42" s="1"/>
  <c r="J125" i="42"/>
  <c r="J124" i="42" s="1"/>
  <c r="J123" i="42" s="1"/>
  <c r="I125" i="42"/>
  <c r="L124" i="42"/>
  <c r="I124" i="42"/>
  <c r="I123" i="42" s="1"/>
  <c r="L123" i="42"/>
  <c r="L121" i="42"/>
  <c r="K121" i="42"/>
  <c r="K120" i="42" s="1"/>
  <c r="K119" i="42" s="1"/>
  <c r="J121" i="42"/>
  <c r="J120" i="42" s="1"/>
  <c r="J119" i="42" s="1"/>
  <c r="I121" i="42"/>
  <c r="L120" i="42"/>
  <c r="I120" i="42"/>
  <c r="I119" i="42" s="1"/>
  <c r="L119" i="42"/>
  <c r="L117" i="42"/>
  <c r="K117" i="42"/>
  <c r="K116" i="42" s="1"/>
  <c r="K115" i="42" s="1"/>
  <c r="J117" i="42"/>
  <c r="J116" i="42" s="1"/>
  <c r="J115" i="42" s="1"/>
  <c r="I117" i="42"/>
  <c r="L116" i="42"/>
  <c r="I116" i="42"/>
  <c r="I115" i="42" s="1"/>
  <c r="L115" i="42"/>
  <c r="L112" i="42"/>
  <c r="K112" i="42"/>
  <c r="K111" i="42" s="1"/>
  <c r="K110" i="42" s="1"/>
  <c r="J112" i="42"/>
  <c r="J111" i="42" s="1"/>
  <c r="J110" i="42" s="1"/>
  <c r="I112" i="42"/>
  <c r="L111" i="42"/>
  <c r="I111" i="42"/>
  <c r="I110" i="42" s="1"/>
  <c r="L110" i="42"/>
  <c r="L109" i="42" s="1"/>
  <c r="L106" i="42"/>
  <c r="K106" i="42"/>
  <c r="J106" i="42"/>
  <c r="I106" i="42"/>
  <c r="I105" i="42" s="1"/>
  <c r="L105" i="42"/>
  <c r="K105" i="42"/>
  <c r="J105" i="42"/>
  <c r="L102" i="42"/>
  <c r="K102" i="42"/>
  <c r="K101" i="42" s="1"/>
  <c r="K100" i="42" s="1"/>
  <c r="J102" i="42"/>
  <c r="J101" i="42" s="1"/>
  <c r="J100" i="42" s="1"/>
  <c r="I102" i="42"/>
  <c r="L101" i="42"/>
  <c r="I101" i="42"/>
  <c r="L100" i="42"/>
  <c r="L97" i="42"/>
  <c r="K97" i="42"/>
  <c r="K96" i="42" s="1"/>
  <c r="K95" i="42" s="1"/>
  <c r="J97" i="42"/>
  <c r="J96" i="42" s="1"/>
  <c r="J95" i="42" s="1"/>
  <c r="I97" i="42"/>
  <c r="L96" i="42"/>
  <c r="I96" i="42"/>
  <c r="I95" i="42" s="1"/>
  <c r="L95" i="42"/>
  <c r="L92" i="42"/>
  <c r="K92" i="42"/>
  <c r="K91" i="42" s="1"/>
  <c r="K90" i="42" s="1"/>
  <c r="K89" i="42" s="1"/>
  <c r="J92" i="42"/>
  <c r="J91" i="42" s="1"/>
  <c r="J90" i="42" s="1"/>
  <c r="J89" i="42" s="1"/>
  <c r="I92" i="42"/>
  <c r="L91" i="42"/>
  <c r="I91" i="42"/>
  <c r="I90" i="42" s="1"/>
  <c r="L90" i="42"/>
  <c r="L89" i="42" s="1"/>
  <c r="L85" i="42"/>
  <c r="K85" i="42"/>
  <c r="J85" i="42"/>
  <c r="I85" i="42"/>
  <c r="I84" i="42" s="1"/>
  <c r="I83" i="42" s="1"/>
  <c r="I82" i="42" s="1"/>
  <c r="L84" i="42"/>
  <c r="L83" i="42" s="1"/>
  <c r="L82" i="42" s="1"/>
  <c r="K84" i="42"/>
  <c r="J84" i="42"/>
  <c r="K83" i="42"/>
  <c r="K82" i="42" s="1"/>
  <c r="J83" i="42"/>
  <c r="J82" i="42" s="1"/>
  <c r="L80" i="42"/>
  <c r="L79" i="42" s="1"/>
  <c r="L78" i="42" s="1"/>
  <c r="K80" i="42"/>
  <c r="J80" i="42"/>
  <c r="I80" i="42"/>
  <c r="K79" i="42"/>
  <c r="K78" i="42" s="1"/>
  <c r="J79" i="42"/>
  <c r="J78" i="42" s="1"/>
  <c r="I79" i="42"/>
  <c r="I78" i="42"/>
  <c r="L74" i="42"/>
  <c r="L73" i="42" s="1"/>
  <c r="L62" i="42" s="1"/>
  <c r="L61" i="42" s="1"/>
  <c r="K74" i="42"/>
  <c r="J74" i="42"/>
  <c r="I74" i="42"/>
  <c r="K73" i="42"/>
  <c r="J73" i="42"/>
  <c r="I73" i="42"/>
  <c r="L69" i="42"/>
  <c r="K69" i="42"/>
  <c r="J69" i="42"/>
  <c r="I69" i="42"/>
  <c r="I68" i="42" s="1"/>
  <c r="L68" i="42"/>
  <c r="K68" i="42"/>
  <c r="J68" i="42"/>
  <c r="L64" i="42"/>
  <c r="K64" i="42"/>
  <c r="K63" i="42" s="1"/>
  <c r="K62" i="42" s="1"/>
  <c r="K61" i="42" s="1"/>
  <c r="J64" i="42"/>
  <c r="J63" i="42" s="1"/>
  <c r="J62" i="42" s="1"/>
  <c r="J61" i="42" s="1"/>
  <c r="I64" i="42"/>
  <c r="L63" i="42"/>
  <c r="I63" i="42"/>
  <c r="I62" i="42" s="1"/>
  <c r="I61" i="42" s="1"/>
  <c r="L45" i="42"/>
  <c r="K45" i="42"/>
  <c r="J45" i="42"/>
  <c r="I45" i="42"/>
  <c r="I44" i="42" s="1"/>
  <c r="I43" i="42" s="1"/>
  <c r="I42" i="42" s="1"/>
  <c r="L44" i="42"/>
  <c r="L43" i="42" s="1"/>
  <c r="L42" i="42" s="1"/>
  <c r="K44" i="42"/>
  <c r="J44" i="42"/>
  <c r="K43" i="42"/>
  <c r="K42" i="42" s="1"/>
  <c r="J43" i="42"/>
  <c r="J42" i="42" s="1"/>
  <c r="L40" i="42"/>
  <c r="L39" i="42" s="1"/>
  <c r="L38" i="42" s="1"/>
  <c r="K40" i="42"/>
  <c r="J40" i="42"/>
  <c r="I40" i="42"/>
  <c r="K39" i="42"/>
  <c r="K38" i="42" s="1"/>
  <c r="J39" i="42"/>
  <c r="J38" i="42" s="1"/>
  <c r="I39" i="42"/>
  <c r="I38" i="42"/>
  <c r="L36" i="42"/>
  <c r="K36" i="42"/>
  <c r="J36" i="42"/>
  <c r="I36" i="42"/>
  <c r="L34" i="42"/>
  <c r="K34" i="42"/>
  <c r="K33" i="42" s="1"/>
  <c r="K32" i="42" s="1"/>
  <c r="K31" i="42" s="1"/>
  <c r="J34" i="42"/>
  <c r="J33" i="42" s="1"/>
  <c r="J32" i="42" s="1"/>
  <c r="J31" i="42" s="1"/>
  <c r="I34" i="42"/>
  <c r="L33" i="42"/>
  <c r="L32" i="42" s="1"/>
  <c r="I33" i="42"/>
  <c r="I32" i="42" s="1"/>
  <c r="I31" i="42" s="1"/>
  <c r="L361" i="7"/>
  <c r="L360" i="7" s="1"/>
  <c r="K361" i="7"/>
  <c r="K360" i="7" s="1"/>
  <c r="J361" i="7"/>
  <c r="J360" i="7" s="1"/>
  <c r="I361" i="7"/>
  <c r="I360" i="7" s="1"/>
  <c r="L358" i="7"/>
  <c r="L357" i="7" s="1"/>
  <c r="K358" i="7"/>
  <c r="K357" i="7" s="1"/>
  <c r="J358" i="7"/>
  <c r="I358" i="7"/>
  <c r="J357" i="7"/>
  <c r="I357" i="7"/>
  <c r="L355" i="7"/>
  <c r="K355" i="7"/>
  <c r="J355" i="7"/>
  <c r="J354" i="7" s="1"/>
  <c r="I355" i="7"/>
  <c r="I354" i="7" s="1"/>
  <c r="L354" i="7"/>
  <c r="K354" i="7"/>
  <c r="L351" i="7"/>
  <c r="L350" i="7" s="1"/>
  <c r="K351" i="7"/>
  <c r="K350" i="7" s="1"/>
  <c r="J351" i="7"/>
  <c r="J350" i="7" s="1"/>
  <c r="I351" i="7"/>
  <c r="I350" i="7" s="1"/>
  <c r="L347" i="7"/>
  <c r="L346" i="7" s="1"/>
  <c r="K347" i="7"/>
  <c r="K346" i="7" s="1"/>
  <c r="J347" i="7"/>
  <c r="I347" i="7"/>
  <c r="J346" i="7"/>
  <c r="I346" i="7"/>
  <c r="L343" i="7"/>
  <c r="K343" i="7"/>
  <c r="J343" i="7"/>
  <c r="J342" i="7" s="1"/>
  <c r="I343" i="7"/>
  <c r="I342" i="7" s="1"/>
  <c r="L342" i="7"/>
  <c r="K342" i="7"/>
  <c r="K332" i="7" s="1"/>
  <c r="L339" i="7"/>
  <c r="K339" i="7"/>
  <c r="J339" i="7"/>
  <c r="I339" i="7"/>
  <c r="L336" i="7"/>
  <c r="K336" i="7"/>
  <c r="J336" i="7"/>
  <c r="I336" i="7"/>
  <c r="P334" i="7"/>
  <c r="O334" i="7"/>
  <c r="N334" i="7"/>
  <c r="M334" i="7"/>
  <c r="L334" i="7"/>
  <c r="L333" i="7" s="1"/>
  <c r="K334" i="7"/>
  <c r="J334" i="7"/>
  <c r="J333" i="7" s="1"/>
  <c r="I334" i="7"/>
  <c r="I333" i="7" s="1"/>
  <c r="K333" i="7"/>
  <c r="L332" i="7"/>
  <c r="L329" i="7"/>
  <c r="L328" i="7" s="1"/>
  <c r="K329" i="7"/>
  <c r="J329" i="7"/>
  <c r="J328" i="7" s="1"/>
  <c r="I329" i="7"/>
  <c r="I328" i="7" s="1"/>
  <c r="K328" i="7"/>
  <c r="L326" i="7"/>
  <c r="L325" i="7" s="1"/>
  <c r="K326" i="7"/>
  <c r="K325" i="7" s="1"/>
  <c r="J326" i="7"/>
  <c r="I326" i="7"/>
  <c r="J325" i="7"/>
  <c r="I325" i="7"/>
  <c r="L323" i="7"/>
  <c r="K323" i="7"/>
  <c r="J323" i="7"/>
  <c r="J322" i="7" s="1"/>
  <c r="I323" i="7"/>
  <c r="L322" i="7"/>
  <c r="K322" i="7"/>
  <c r="I322" i="7"/>
  <c r="L319" i="7"/>
  <c r="L318" i="7" s="1"/>
  <c r="K319" i="7"/>
  <c r="J319" i="7"/>
  <c r="J318" i="7" s="1"/>
  <c r="I319" i="7"/>
  <c r="I318" i="7" s="1"/>
  <c r="K318" i="7"/>
  <c r="L315" i="7"/>
  <c r="L314" i="7" s="1"/>
  <c r="K315" i="7"/>
  <c r="K314" i="7" s="1"/>
  <c r="J315" i="7"/>
  <c r="I315" i="7"/>
  <c r="J314" i="7"/>
  <c r="I314" i="7"/>
  <c r="L311" i="7"/>
  <c r="K311" i="7"/>
  <c r="J311" i="7"/>
  <c r="J310" i="7" s="1"/>
  <c r="I311" i="7"/>
  <c r="L310" i="7"/>
  <c r="K310" i="7"/>
  <c r="I310" i="7"/>
  <c r="L307" i="7"/>
  <c r="K307" i="7"/>
  <c r="J307" i="7"/>
  <c r="J301" i="7" s="1"/>
  <c r="J300" i="7" s="1"/>
  <c r="I307" i="7"/>
  <c r="I301" i="7" s="1"/>
  <c r="I300" i="7" s="1"/>
  <c r="L304" i="7"/>
  <c r="K304" i="7"/>
  <c r="J304" i="7"/>
  <c r="I304" i="7"/>
  <c r="L302" i="7"/>
  <c r="L301" i="7" s="1"/>
  <c r="K302" i="7"/>
  <c r="K301" i="7" s="1"/>
  <c r="J302" i="7"/>
  <c r="I302" i="7"/>
  <c r="L296" i="7"/>
  <c r="L295" i="7" s="1"/>
  <c r="K296" i="7"/>
  <c r="J296" i="7"/>
  <c r="J295" i="7" s="1"/>
  <c r="I296" i="7"/>
  <c r="I295" i="7" s="1"/>
  <c r="K295" i="7"/>
  <c r="L293" i="7"/>
  <c r="L292" i="7" s="1"/>
  <c r="K293" i="7"/>
  <c r="K292" i="7" s="1"/>
  <c r="J293" i="7"/>
  <c r="I293" i="7"/>
  <c r="J292" i="7"/>
  <c r="I292" i="7"/>
  <c r="L290" i="7"/>
  <c r="K290" i="7"/>
  <c r="J290" i="7"/>
  <c r="J289" i="7" s="1"/>
  <c r="I290" i="7"/>
  <c r="L289" i="7"/>
  <c r="K289" i="7"/>
  <c r="I289" i="7"/>
  <c r="L286" i="7"/>
  <c r="L285" i="7" s="1"/>
  <c r="K286" i="7"/>
  <c r="J286" i="7"/>
  <c r="J285" i="7" s="1"/>
  <c r="I286" i="7"/>
  <c r="I285" i="7" s="1"/>
  <c r="K285" i="7"/>
  <c r="L282" i="7"/>
  <c r="L281" i="7" s="1"/>
  <c r="K282" i="7"/>
  <c r="K281" i="7" s="1"/>
  <c r="J282" i="7"/>
  <c r="I282" i="7"/>
  <c r="J281" i="7"/>
  <c r="I281" i="7"/>
  <c r="L278" i="7"/>
  <c r="K278" i="7"/>
  <c r="J278" i="7"/>
  <c r="J277" i="7" s="1"/>
  <c r="I278" i="7"/>
  <c r="L277" i="7"/>
  <c r="K277" i="7"/>
  <c r="I277" i="7"/>
  <c r="L274" i="7"/>
  <c r="K274" i="7"/>
  <c r="J274" i="7"/>
  <c r="I274" i="7"/>
  <c r="L271" i="7"/>
  <c r="K271" i="7"/>
  <c r="J271" i="7"/>
  <c r="I271" i="7"/>
  <c r="L269" i="7"/>
  <c r="L268" i="7" s="1"/>
  <c r="K269" i="7"/>
  <c r="K268" i="7" s="1"/>
  <c r="J269" i="7"/>
  <c r="I269" i="7"/>
  <c r="J268" i="7"/>
  <c r="J267" i="7" s="1"/>
  <c r="I268" i="7"/>
  <c r="L264" i="7"/>
  <c r="L263" i="7" s="1"/>
  <c r="K264" i="7"/>
  <c r="K263" i="7" s="1"/>
  <c r="J264" i="7"/>
  <c r="I264" i="7"/>
  <c r="J263" i="7"/>
  <c r="I263" i="7"/>
  <c r="L261" i="7"/>
  <c r="K261" i="7"/>
  <c r="J261" i="7"/>
  <c r="J260" i="7" s="1"/>
  <c r="I261" i="7"/>
  <c r="L260" i="7"/>
  <c r="K260" i="7"/>
  <c r="I260" i="7"/>
  <c r="L258" i="7"/>
  <c r="L257" i="7" s="1"/>
  <c r="K258" i="7"/>
  <c r="J258" i="7"/>
  <c r="J257" i="7" s="1"/>
  <c r="I258" i="7"/>
  <c r="I257" i="7" s="1"/>
  <c r="K257" i="7"/>
  <c r="L254" i="7"/>
  <c r="L253" i="7" s="1"/>
  <c r="K254" i="7"/>
  <c r="K253" i="7" s="1"/>
  <c r="J254" i="7"/>
  <c r="I254" i="7"/>
  <c r="J253" i="7"/>
  <c r="I253" i="7"/>
  <c r="L250" i="7"/>
  <c r="K250" i="7"/>
  <c r="J250" i="7"/>
  <c r="J249" i="7" s="1"/>
  <c r="I250" i="7"/>
  <c r="L249" i="7"/>
  <c r="K249" i="7"/>
  <c r="I249" i="7"/>
  <c r="L246" i="7"/>
  <c r="L245" i="7" s="1"/>
  <c r="K246" i="7"/>
  <c r="J246" i="7"/>
  <c r="J245" i="7" s="1"/>
  <c r="I246" i="7"/>
  <c r="I245" i="7" s="1"/>
  <c r="K245" i="7"/>
  <c r="L242" i="7"/>
  <c r="K242" i="7"/>
  <c r="J242" i="7"/>
  <c r="I242" i="7"/>
  <c r="L239" i="7"/>
  <c r="K239" i="7"/>
  <c r="J239" i="7"/>
  <c r="I239" i="7"/>
  <c r="L237" i="7"/>
  <c r="K237" i="7"/>
  <c r="J237" i="7"/>
  <c r="J236" i="7" s="1"/>
  <c r="J235" i="7" s="1"/>
  <c r="J234" i="7" s="1"/>
  <c r="I237" i="7"/>
  <c r="L236" i="7"/>
  <c r="K236" i="7"/>
  <c r="K235" i="7" s="1"/>
  <c r="I236" i="7"/>
  <c r="I235" i="7"/>
  <c r="L230" i="7"/>
  <c r="L229" i="7" s="1"/>
  <c r="L228" i="7" s="1"/>
  <c r="K230" i="7"/>
  <c r="K229" i="7" s="1"/>
  <c r="K228" i="7" s="1"/>
  <c r="J230" i="7"/>
  <c r="I230" i="7"/>
  <c r="J229" i="7"/>
  <c r="J228" i="7" s="1"/>
  <c r="I229" i="7"/>
  <c r="I228" i="7" s="1"/>
  <c r="L226" i="7"/>
  <c r="L225" i="7" s="1"/>
  <c r="L224" i="7" s="1"/>
  <c r="K226" i="7"/>
  <c r="K225" i="7" s="1"/>
  <c r="K224" i="7" s="1"/>
  <c r="J226" i="7"/>
  <c r="I226" i="7"/>
  <c r="J225" i="7"/>
  <c r="J224" i="7" s="1"/>
  <c r="I225" i="7"/>
  <c r="I224" i="7" s="1"/>
  <c r="P217" i="7"/>
  <c r="O217" i="7"/>
  <c r="N217" i="7"/>
  <c r="M217" i="7"/>
  <c r="L217" i="7"/>
  <c r="L216" i="7" s="1"/>
  <c r="K217" i="7"/>
  <c r="J217" i="7"/>
  <c r="J216" i="7" s="1"/>
  <c r="I217" i="7"/>
  <c r="I216" i="7" s="1"/>
  <c r="K216" i="7"/>
  <c r="L214" i="7"/>
  <c r="L213" i="7" s="1"/>
  <c r="K214" i="7"/>
  <c r="K213" i="7" s="1"/>
  <c r="K212" i="7" s="1"/>
  <c r="J214" i="7"/>
  <c r="I214" i="7"/>
  <c r="J213" i="7"/>
  <c r="J212" i="7" s="1"/>
  <c r="I213" i="7"/>
  <c r="I212" i="7" s="1"/>
  <c r="L207" i="7"/>
  <c r="L206" i="7" s="1"/>
  <c r="L205" i="7" s="1"/>
  <c r="K207" i="7"/>
  <c r="K206" i="7" s="1"/>
  <c r="K205" i="7" s="1"/>
  <c r="J207" i="7"/>
  <c r="I207" i="7"/>
  <c r="J206" i="7"/>
  <c r="J205" i="7" s="1"/>
  <c r="I206" i="7"/>
  <c r="I205" i="7" s="1"/>
  <c r="L203" i="7"/>
  <c r="L202" i="7" s="1"/>
  <c r="K203" i="7"/>
  <c r="K202" i="7" s="1"/>
  <c r="J203" i="7"/>
  <c r="I203" i="7"/>
  <c r="J202" i="7"/>
  <c r="I202" i="7"/>
  <c r="L198" i="7"/>
  <c r="K198" i="7"/>
  <c r="J198" i="7"/>
  <c r="J197" i="7" s="1"/>
  <c r="I198" i="7"/>
  <c r="L197" i="7"/>
  <c r="K197" i="7"/>
  <c r="I197" i="7"/>
  <c r="L192" i="7"/>
  <c r="L191" i="7" s="1"/>
  <c r="K192" i="7"/>
  <c r="J192" i="7"/>
  <c r="J191" i="7" s="1"/>
  <c r="I192" i="7"/>
  <c r="I191" i="7" s="1"/>
  <c r="K191" i="7"/>
  <c r="L187" i="7"/>
  <c r="L186" i="7" s="1"/>
  <c r="K187" i="7"/>
  <c r="K186" i="7" s="1"/>
  <c r="J187" i="7"/>
  <c r="I187" i="7"/>
  <c r="J186" i="7"/>
  <c r="I186" i="7"/>
  <c r="L184" i="7"/>
  <c r="K184" i="7"/>
  <c r="J184" i="7"/>
  <c r="J183" i="7" s="1"/>
  <c r="J182" i="7" s="1"/>
  <c r="J181" i="7" s="1"/>
  <c r="I184" i="7"/>
  <c r="L183" i="7"/>
  <c r="K183" i="7"/>
  <c r="K182" i="7" s="1"/>
  <c r="K181" i="7" s="1"/>
  <c r="I183" i="7"/>
  <c r="I182" i="7" s="1"/>
  <c r="I181" i="7" s="1"/>
  <c r="L176" i="7"/>
  <c r="L175" i="7" s="1"/>
  <c r="K176" i="7"/>
  <c r="J176" i="7"/>
  <c r="J175" i="7" s="1"/>
  <c r="I176" i="7"/>
  <c r="I175" i="7" s="1"/>
  <c r="K175" i="7"/>
  <c r="L171" i="7"/>
  <c r="L170" i="7" s="1"/>
  <c r="L169" i="7" s="1"/>
  <c r="L164" i="7" s="1"/>
  <c r="K171" i="7"/>
  <c r="K170" i="7" s="1"/>
  <c r="J171" i="7"/>
  <c r="I171" i="7"/>
  <c r="J170" i="7"/>
  <c r="I170" i="7"/>
  <c r="I169" i="7" s="1"/>
  <c r="K169" i="7"/>
  <c r="K164" i="7" s="1"/>
  <c r="L167" i="7"/>
  <c r="L166" i="7" s="1"/>
  <c r="L165" i="7" s="1"/>
  <c r="K167" i="7"/>
  <c r="K166" i="7" s="1"/>
  <c r="J167" i="7"/>
  <c r="I167" i="7"/>
  <c r="J166" i="7"/>
  <c r="J165" i="7" s="1"/>
  <c r="I166" i="7"/>
  <c r="I165" i="7" s="1"/>
  <c r="I164" i="7" s="1"/>
  <c r="K165" i="7"/>
  <c r="L162" i="7"/>
  <c r="L161" i="7" s="1"/>
  <c r="K162" i="7"/>
  <c r="J162" i="7"/>
  <c r="J161" i="7" s="1"/>
  <c r="I162" i="7"/>
  <c r="I161" i="7" s="1"/>
  <c r="K161" i="7"/>
  <c r="L157" i="7"/>
  <c r="L156" i="7" s="1"/>
  <c r="K157" i="7"/>
  <c r="K156" i="7" s="1"/>
  <c r="K155" i="7" s="1"/>
  <c r="K154" i="7" s="1"/>
  <c r="J157" i="7"/>
  <c r="I157" i="7"/>
  <c r="J156" i="7"/>
  <c r="J155" i="7" s="1"/>
  <c r="J154" i="7" s="1"/>
  <c r="I156" i="7"/>
  <c r="I155" i="7" s="1"/>
  <c r="I154" i="7" s="1"/>
  <c r="L151" i="7"/>
  <c r="L150" i="7" s="1"/>
  <c r="K151" i="7"/>
  <c r="J151" i="7"/>
  <c r="J150" i="7" s="1"/>
  <c r="J149" i="7" s="1"/>
  <c r="I151" i="7"/>
  <c r="I150" i="7" s="1"/>
  <c r="I149" i="7" s="1"/>
  <c r="K150" i="7"/>
  <c r="K149" i="7" s="1"/>
  <c r="L149" i="7"/>
  <c r="L147" i="7"/>
  <c r="L146" i="7" s="1"/>
  <c r="K147" i="7"/>
  <c r="J147" i="7"/>
  <c r="J146" i="7" s="1"/>
  <c r="I147" i="7"/>
  <c r="I146" i="7" s="1"/>
  <c r="K146" i="7"/>
  <c r="L143" i="7"/>
  <c r="L142" i="7" s="1"/>
  <c r="L141" i="7" s="1"/>
  <c r="K143" i="7"/>
  <c r="K142" i="7" s="1"/>
  <c r="J143" i="7"/>
  <c r="I143" i="7"/>
  <c r="I142" i="7" s="1"/>
  <c r="I141" i="7" s="1"/>
  <c r="J142" i="7"/>
  <c r="J141" i="7" s="1"/>
  <c r="K141" i="7"/>
  <c r="L138" i="7"/>
  <c r="L137" i="7" s="1"/>
  <c r="L136" i="7" s="1"/>
  <c r="K138" i="7"/>
  <c r="K137" i="7" s="1"/>
  <c r="K136" i="7" s="1"/>
  <c r="J138" i="7"/>
  <c r="I138" i="7"/>
  <c r="J137" i="7"/>
  <c r="J136" i="7" s="1"/>
  <c r="I137" i="7"/>
  <c r="I136" i="7" s="1"/>
  <c r="L135" i="7"/>
  <c r="L133" i="7"/>
  <c r="L132" i="7" s="1"/>
  <c r="K133" i="7"/>
  <c r="J133" i="7"/>
  <c r="J132" i="7" s="1"/>
  <c r="J131" i="7" s="1"/>
  <c r="I133" i="7"/>
  <c r="I132" i="7" s="1"/>
  <c r="I131" i="7" s="1"/>
  <c r="K132" i="7"/>
  <c r="K131" i="7" s="1"/>
  <c r="L131" i="7"/>
  <c r="L129" i="7"/>
  <c r="L128" i="7" s="1"/>
  <c r="K129" i="7"/>
  <c r="J129" i="7"/>
  <c r="J128" i="7" s="1"/>
  <c r="J127" i="7" s="1"/>
  <c r="I129" i="7"/>
  <c r="I128" i="7" s="1"/>
  <c r="K128" i="7"/>
  <c r="L127" i="7"/>
  <c r="K127" i="7"/>
  <c r="I127" i="7"/>
  <c r="L125" i="7"/>
  <c r="L124" i="7" s="1"/>
  <c r="L123" i="7" s="1"/>
  <c r="K125" i="7"/>
  <c r="J125" i="7"/>
  <c r="J124" i="7" s="1"/>
  <c r="J123" i="7" s="1"/>
  <c r="I125" i="7"/>
  <c r="I124" i="7" s="1"/>
  <c r="I123" i="7" s="1"/>
  <c r="K124" i="7"/>
  <c r="K123" i="7"/>
  <c r="L121" i="7"/>
  <c r="L120" i="7" s="1"/>
  <c r="L119" i="7" s="1"/>
  <c r="K121" i="7"/>
  <c r="J121" i="7"/>
  <c r="J120" i="7" s="1"/>
  <c r="J119" i="7" s="1"/>
  <c r="I121" i="7"/>
  <c r="I120" i="7" s="1"/>
  <c r="I119" i="7" s="1"/>
  <c r="K120" i="7"/>
  <c r="K119" i="7" s="1"/>
  <c r="L117" i="7"/>
  <c r="L116" i="7" s="1"/>
  <c r="K117" i="7"/>
  <c r="J117" i="7"/>
  <c r="J116" i="7" s="1"/>
  <c r="J115" i="7" s="1"/>
  <c r="J109" i="7" s="1"/>
  <c r="I117" i="7"/>
  <c r="I116" i="7" s="1"/>
  <c r="K116" i="7"/>
  <c r="L115" i="7"/>
  <c r="K115" i="7"/>
  <c r="I115" i="7"/>
  <c r="L112" i="7"/>
  <c r="L111" i="7" s="1"/>
  <c r="L110" i="7" s="1"/>
  <c r="K112" i="7"/>
  <c r="J112" i="7"/>
  <c r="J111" i="7" s="1"/>
  <c r="J110" i="7" s="1"/>
  <c r="I112" i="7"/>
  <c r="I111" i="7" s="1"/>
  <c r="I110" i="7" s="1"/>
  <c r="K111" i="7"/>
  <c r="K110" i="7"/>
  <c r="L106" i="7"/>
  <c r="K106" i="7"/>
  <c r="K105" i="7" s="1"/>
  <c r="K100" i="7" s="1"/>
  <c r="J106" i="7"/>
  <c r="J105" i="7" s="1"/>
  <c r="I106" i="7"/>
  <c r="L105" i="7"/>
  <c r="I105" i="7"/>
  <c r="L102" i="7"/>
  <c r="L101" i="7" s="1"/>
  <c r="L100" i="7" s="1"/>
  <c r="K102" i="7"/>
  <c r="J102" i="7"/>
  <c r="J101" i="7" s="1"/>
  <c r="I102" i="7"/>
  <c r="I101" i="7" s="1"/>
  <c r="K101" i="7"/>
  <c r="I100" i="7"/>
  <c r="L97" i="7"/>
  <c r="L96" i="7" s="1"/>
  <c r="K97" i="7"/>
  <c r="J97" i="7"/>
  <c r="J96" i="7" s="1"/>
  <c r="J95" i="7" s="1"/>
  <c r="I97" i="7"/>
  <c r="I96" i="7" s="1"/>
  <c r="I95" i="7" s="1"/>
  <c r="K96" i="7"/>
  <c r="K95" i="7" s="1"/>
  <c r="L95" i="7"/>
  <c r="L92" i="7"/>
  <c r="L91" i="7" s="1"/>
  <c r="L90" i="7" s="1"/>
  <c r="L89" i="7" s="1"/>
  <c r="K92" i="7"/>
  <c r="J92" i="7"/>
  <c r="J91" i="7" s="1"/>
  <c r="J90" i="7" s="1"/>
  <c r="I92" i="7"/>
  <c r="I91" i="7" s="1"/>
  <c r="I90" i="7" s="1"/>
  <c r="I89" i="7" s="1"/>
  <c r="K91" i="7"/>
  <c r="K90" i="7"/>
  <c r="L85" i="7"/>
  <c r="K85" i="7"/>
  <c r="J85" i="7"/>
  <c r="J84" i="7" s="1"/>
  <c r="J83" i="7" s="1"/>
  <c r="J82" i="7" s="1"/>
  <c r="I85" i="7"/>
  <c r="L84" i="7"/>
  <c r="L83" i="7" s="1"/>
  <c r="L82" i="7" s="1"/>
  <c r="K84" i="7"/>
  <c r="K83" i="7" s="1"/>
  <c r="K82" i="7" s="1"/>
  <c r="I84" i="7"/>
  <c r="I83" i="7"/>
  <c r="I82" i="7" s="1"/>
  <c r="L80" i="7"/>
  <c r="L79" i="7" s="1"/>
  <c r="L78" i="7" s="1"/>
  <c r="K80" i="7"/>
  <c r="K79" i="7" s="1"/>
  <c r="K78" i="7" s="1"/>
  <c r="J80" i="7"/>
  <c r="I80" i="7"/>
  <c r="J79" i="7"/>
  <c r="J78" i="7" s="1"/>
  <c r="I79" i="7"/>
  <c r="I78" i="7" s="1"/>
  <c r="L74" i="7"/>
  <c r="L73" i="7" s="1"/>
  <c r="K74" i="7"/>
  <c r="K73" i="7" s="1"/>
  <c r="J74" i="7"/>
  <c r="I74" i="7"/>
  <c r="J73" i="7"/>
  <c r="I73" i="7"/>
  <c r="L69" i="7"/>
  <c r="K69" i="7"/>
  <c r="J69" i="7"/>
  <c r="J68" i="7" s="1"/>
  <c r="I69" i="7"/>
  <c r="L68" i="7"/>
  <c r="K68" i="7"/>
  <c r="I68" i="7"/>
  <c r="L64" i="7"/>
  <c r="L63" i="7" s="1"/>
  <c r="K64" i="7"/>
  <c r="J64" i="7"/>
  <c r="J63" i="7" s="1"/>
  <c r="J62" i="7" s="1"/>
  <c r="I64" i="7"/>
  <c r="I63" i="7" s="1"/>
  <c r="I62" i="7" s="1"/>
  <c r="I61" i="7" s="1"/>
  <c r="K63" i="7"/>
  <c r="K62" i="7" s="1"/>
  <c r="K61" i="7" s="1"/>
  <c r="L62" i="7"/>
  <c r="L61" i="7" s="1"/>
  <c r="J61" i="7"/>
  <c r="L45" i="7"/>
  <c r="K45" i="7"/>
  <c r="K44" i="7" s="1"/>
  <c r="K43" i="7" s="1"/>
  <c r="K42" i="7" s="1"/>
  <c r="J45" i="7"/>
  <c r="J44" i="7" s="1"/>
  <c r="I45" i="7"/>
  <c r="L44" i="7"/>
  <c r="L43" i="7" s="1"/>
  <c r="L42" i="7" s="1"/>
  <c r="I44" i="7"/>
  <c r="I43" i="7" s="1"/>
  <c r="I42" i="7" s="1"/>
  <c r="J43" i="7"/>
  <c r="J42" i="7" s="1"/>
  <c r="L40" i="7"/>
  <c r="L39" i="7" s="1"/>
  <c r="L38" i="7" s="1"/>
  <c r="K40" i="7"/>
  <c r="K39" i="7" s="1"/>
  <c r="J40" i="7"/>
  <c r="I40" i="7"/>
  <c r="I39" i="7" s="1"/>
  <c r="I38" i="7" s="1"/>
  <c r="J39" i="7"/>
  <c r="J38" i="7" s="1"/>
  <c r="J31" i="7" s="1"/>
  <c r="K38" i="7"/>
  <c r="L36" i="7"/>
  <c r="K36" i="7"/>
  <c r="J36" i="7"/>
  <c r="I36" i="7"/>
  <c r="L34" i="7"/>
  <c r="L33" i="7" s="1"/>
  <c r="K34" i="7"/>
  <c r="J34" i="7"/>
  <c r="J33" i="7" s="1"/>
  <c r="J32" i="7" s="1"/>
  <c r="I34" i="7"/>
  <c r="I33" i="7" s="1"/>
  <c r="I32" i="7" s="1"/>
  <c r="K33" i="7"/>
  <c r="K32" i="7" s="1"/>
  <c r="K31" i="7" s="1"/>
  <c r="L32" i="7"/>
  <c r="L31" i="7" s="1"/>
  <c r="D43" i="19"/>
  <c r="C44" i="19"/>
  <c r="G49" i="19"/>
  <c r="G43" i="19"/>
  <c r="E43" i="19"/>
  <c r="E35" i="19"/>
  <c r="D35" i="19"/>
  <c r="R28" i="48"/>
  <c r="Q28" i="48"/>
  <c r="P28" i="48"/>
  <c r="O28" i="48"/>
  <c r="N28" i="48"/>
  <c r="M28" i="48"/>
  <c r="K28" i="48"/>
  <c r="J28" i="48"/>
  <c r="I28" i="48"/>
  <c r="H28" i="48"/>
  <c r="G28" i="48"/>
  <c r="F28" i="48"/>
  <c r="E28" i="48"/>
  <c r="D28" i="48"/>
  <c r="C28" i="48"/>
  <c r="B28" i="48"/>
  <c r="R27" i="48"/>
  <c r="Q27" i="48"/>
  <c r="P27" i="48"/>
  <c r="O27" i="48"/>
  <c r="N27" i="48"/>
  <c r="M27" i="48"/>
  <c r="K27" i="48"/>
  <c r="J27" i="48"/>
  <c r="I27" i="48"/>
  <c r="H27" i="48"/>
  <c r="G27" i="48"/>
  <c r="F27" i="48"/>
  <c r="E27" i="48"/>
  <c r="D27" i="48"/>
  <c r="C27" i="48"/>
  <c r="B27" i="48"/>
  <c r="S26" i="48"/>
  <c r="L26" i="48"/>
  <c r="S25" i="48"/>
  <c r="L25" i="48"/>
  <c r="S24" i="48"/>
  <c r="L24" i="48"/>
  <c r="S23" i="48"/>
  <c r="L23" i="48"/>
  <c r="L22" i="48"/>
  <c r="S21" i="48"/>
  <c r="L21" i="48"/>
  <c r="S20" i="48"/>
  <c r="L20" i="48"/>
  <c r="S19" i="48"/>
  <c r="S28" i="48" s="1"/>
  <c r="L19" i="48"/>
  <c r="L28" i="48" s="1"/>
  <c r="S18" i="48"/>
  <c r="L18" i="48"/>
  <c r="R28" i="32"/>
  <c r="Q28" i="32"/>
  <c r="P28" i="32"/>
  <c r="O28" i="32"/>
  <c r="N28" i="32"/>
  <c r="M28" i="32"/>
  <c r="K28" i="32"/>
  <c r="J28" i="32"/>
  <c r="I28" i="32"/>
  <c r="H28" i="32"/>
  <c r="G28" i="32"/>
  <c r="F28" i="32"/>
  <c r="E28" i="32"/>
  <c r="D28" i="32"/>
  <c r="C28" i="32"/>
  <c r="B28" i="32"/>
  <c r="R27" i="32"/>
  <c r="Q27" i="32"/>
  <c r="P27" i="32"/>
  <c r="K27" i="32"/>
  <c r="G27" i="32"/>
  <c r="F27" i="32"/>
  <c r="E27" i="32"/>
  <c r="D27" i="32"/>
  <c r="C27" i="32"/>
  <c r="B27" i="32"/>
  <c r="S26" i="32"/>
  <c r="L26" i="32"/>
  <c r="S25" i="32"/>
  <c r="L25" i="32"/>
  <c r="S24" i="32"/>
  <c r="L24" i="32"/>
  <c r="S23" i="32"/>
  <c r="L23" i="32"/>
  <c r="S22" i="32"/>
  <c r="L22" i="32"/>
  <c r="S21" i="32"/>
  <c r="L21" i="32"/>
  <c r="S20" i="32"/>
  <c r="L20" i="32"/>
  <c r="S19" i="32"/>
  <c r="L19" i="32"/>
  <c r="S18" i="32"/>
  <c r="L18" i="32"/>
  <c r="S27" i="32" l="1"/>
  <c r="L27" i="32"/>
  <c r="S28" i="32"/>
  <c r="E49" i="19"/>
  <c r="L182" i="13"/>
  <c r="J182" i="13"/>
  <c r="J181" i="13" s="1"/>
  <c r="J180" i="13" s="1"/>
  <c r="L31" i="13"/>
  <c r="J31" i="13"/>
  <c r="K182" i="13"/>
  <c r="K181" i="13"/>
  <c r="L299" i="13"/>
  <c r="J30" i="13"/>
  <c r="K155" i="13"/>
  <c r="K154" i="13" s="1"/>
  <c r="L164" i="13"/>
  <c r="L169" i="13"/>
  <c r="K235" i="13"/>
  <c r="K234" i="13" s="1"/>
  <c r="I89" i="13"/>
  <c r="K300" i="13"/>
  <c r="K109" i="13"/>
  <c r="I135" i="13"/>
  <c r="K169" i="13"/>
  <c r="K164" i="13" s="1"/>
  <c r="L181" i="13"/>
  <c r="L180" i="13" s="1"/>
  <c r="I300" i="13"/>
  <c r="K332" i="13"/>
  <c r="L332" i="13"/>
  <c r="K31" i="13"/>
  <c r="I100" i="13"/>
  <c r="I182" i="13"/>
  <c r="I181" i="13" s="1"/>
  <c r="J212" i="13"/>
  <c r="L234" i="13"/>
  <c r="K267" i="13"/>
  <c r="L267" i="13"/>
  <c r="I332" i="13"/>
  <c r="K31" i="39"/>
  <c r="L31" i="39"/>
  <c r="J182" i="39"/>
  <c r="L182" i="39"/>
  <c r="L181" i="39" s="1"/>
  <c r="K182" i="39"/>
  <c r="K181" i="39" s="1"/>
  <c r="J31" i="39"/>
  <c r="J89" i="39"/>
  <c r="K135" i="39"/>
  <c r="I182" i="39"/>
  <c r="I181" i="39" s="1"/>
  <c r="J212" i="39"/>
  <c r="J181" i="39" s="1"/>
  <c r="J180" i="39" s="1"/>
  <c r="I235" i="39"/>
  <c r="L234" i="39"/>
  <c r="I267" i="39"/>
  <c r="I300" i="39"/>
  <c r="J332" i="39"/>
  <c r="K89" i="39"/>
  <c r="I109" i="39"/>
  <c r="J299" i="39"/>
  <c r="K332" i="39"/>
  <c r="K299" i="39" s="1"/>
  <c r="L30" i="39"/>
  <c r="L62" i="39"/>
  <c r="L61" i="39" s="1"/>
  <c r="L89" i="39"/>
  <c r="I100" i="39"/>
  <c r="I89" i="39" s="1"/>
  <c r="J169" i="39"/>
  <c r="J164" i="39" s="1"/>
  <c r="J234" i="39"/>
  <c r="J267" i="39"/>
  <c r="J109" i="39"/>
  <c r="I135" i="39"/>
  <c r="I332" i="39"/>
  <c r="I31" i="39"/>
  <c r="K109" i="39"/>
  <c r="K155" i="39"/>
  <c r="K154" i="39" s="1"/>
  <c r="L332" i="39"/>
  <c r="L299" i="39" s="1"/>
  <c r="I182" i="49"/>
  <c r="I181" i="49" s="1"/>
  <c r="K182" i="49"/>
  <c r="L182" i="49"/>
  <c r="L181" i="49" s="1"/>
  <c r="I89" i="49"/>
  <c r="I30" i="49" s="1"/>
  <c r="I100" i="49"/>
  <c r="I135" i="49"/>
  <c r="L135" i="49"/>
  <c r="K169" i="49"/>
  <c r="J235" i="49"/>
  <c r="J234" i="49" s="1"/>
  <c r="J180" i="49" s="1"/>
  <c r="K234" i="49"/>
  <c r="J300" i="49"/>
  <c r="J299" i="49" s="1"/>
  <c r="L332" i="49"/>
  <c r="K164" i="49"/>
  <c r="L89" i="49"/>
  <c r="L30" i="49" s="1"/>
  <c r="L100" i="49"/>
  <c r="J164" i="49"/>
  <c r="I180" i="49"/>
  <c r="K212" i="49"/>
  <c r="L267" i="49"/>
  <c r="L234" i="49" s="1"/>
  <c r="K30" i="49"/>
  <c r="K135" i="49"/>
  <c r="L299" i="49"/>
  <c r="K181" i="49"/>
  <c r="I299" i="49"/>
  <c r="J135" i="49"/>
  <c r="J30" i="49" s="1"/>
  <c r="K300" i="49"/>
  <c r="K299" i="49" s="1"/>
  <c r="I31" i="37"/>
  <c r="K31" i="37"/>
  <c r="K182" i="37"/>
  <c r="K181" i="37" s="1"/>
  <c r="L182" i="37"/>
  <c r="I182" i="37"/>
  <c r="I181" i="37" s="1"/>
  <c r="J31" i="37"/>
  <c r="J164" i="37"/>
  <c r="I180" i="37"/>
  <c r="J235" i="37"/>
  <c r="J234" i="37" s="1"/>
  <c r="J300" i="37"/>
  <c r="J299" i="37" s="1"/>
  <c r="K135" i="37"/>
  <c r="I30" i="37"/>
  <c r="I364" i="37" s="1"/>
  <c r="I62" i="37"/>
  <c r="I61" i="37" s="1"/>
  <c r="L181" i="37"/>
  <c r="L180" i="37" s="1"/>
  <c r="K267" i="37"/>
  <c r="K234" i="37" s="1"/>
  <c r="I300" i="37"/>
  <c r="I299" i="37" s="1"/>
  <c r="L31" i="37"/>
  <c r="L62" i="37"/>
  <c r="L61" i="37" s="1"/>
  <c r="K164" i="37"/>
  <c r="J182" i="37"/>
  <c r="J181" i="37" s="1"/>
  <c r="K300" i="37"/>
  <c r="K299" i="37" s="1"/>
  <c r="K30" i="11"/>
  <c r="I180" i="11"/>
  <c r="K181" i="11"/>
  <c r="I100" i="11"/>
  <c r="I89" i="11" s="1"/>
  <c r="L135" i="11"/>
  <c r="L155" i="11"/>
  <c r="L154" i="11" s="1"/>
  <c r="J182" i="11"/>
  <c r="J181" i="11" s="1"/>
  <c r="K267" i="11"/>
  <c r="K234" i="11" s="1"/>
  <c r="J234" i="11"/>
  <c r="K62" i="11"/>
  <c r="K61" i="11" s="1"/>
  <c r="I135" i="11"/>
  <c r="K169" i="11"/>
  <c r="L267" i="11"/>
  <c r="L234" i="11" s="1"/>
  <c r="L180" i="11" s="1"/>
  <c r="L30" i="11"/>
  <c r="L62" i="11"/>
  <c r="L61" i="11" s="1"/>
  <c r="J135" i="11"/>
  <c r="J30" i="11" s="1"/>
  <c r="K300" i="11"/>
  <c r="K332" i="11"/>
  <c r="I164" i="11"/>
  <c r="I31" i="11"/>
  <c r="I62" i="11"/>
  <c r="I61" i="11" s="1"/>
  <c r="K164" i="11"/>
  <c r="K212" i="11"/>
  <c r="J267" i="11"/>
  <c r="L31" i="12"/>
  <c r="L62" i="12"/>
  <c r="L61" i="12" s="1"/>
  <c r="K164" i="12"/>
  <c r="J235" i="12"/>
  <c r="J234" i="12" s="1"/>
  <c r="K300" i="12"/>
  <c r="J332" i="12"/>
  <c r="J299" i="12" s="1"/>
  <c r="L89" i="12"/>
  <c r="K182" i="12"/>
  <c r="K181" i="12" s="1"/>
  <c r="I235" i="12"/>
  <c r="L267" i="12"/>
  <c r="I300" i="12"/>
  <c r="I299" i="12" s="1"/>
  <c r="K332" i="12"/>
  <c r="K100" i="12"/>
  <c r="K89" i="12" s="1"/>
  <c r="J164" i="12"/>
  <c r="L182" i="12"/>
  <c r="L181" i="12" s="1"/>
  <c r="I100" i="12"/>
  <c r="I89" i="12" s="1"/>
  <c r="I30" i="12" s="1"/>
  <c r="K135" i="12"/>
  <c r="K235" i="12"/>
  <c r="K267" i="12"/>
  <c r="I332" i="12"/>
  <c r="J31" i="12"/>
  <c r="K31" i="12"/>
  <c r="I135" i="12"/>
  <c r="L164" i="12"/>
  <c r="J182" i="12"/>
  <c r="J181" i="12" s="1"/>
  <c r="L235" i="12"/>
  <c r="L234" i="12" s="1"/>
  <c r="I267" i="12"/>
  <c r="L300" i="12"/>
  <c r="L332" i="12"/>
  <c r="L169" i="31"/>
  <c r="L164" i="31" s="1"/>
  <c r="L212" i="31"/>
  <c r="L181" i="31" s="1"/>
  <c r="L180" i="31" s="1"/>
  <c r="L235" i="31"/>
  <c r="L234" i="31" s="1"/>
  <c r="J267" i="31"/>
  <c r="L332" i="31"/>
  <c r="K31" i="31"/>
  <c r="K135" i="31"/>
  <c r="K164" i="31"/>
  <c r="I235" i="31"/>
  <c r="I234" i="31" s="1"/>
  <c r="K267" i="31"/>
  <c r="K234" i="31" s="1"/>
  <c r="K180" i="31" s="1"/>
  <c r="K300" i="31"/>
  <c r="K299" i="31" s="1"/>
  <c r="I300" i="31"/>
  <c r="I332" i="31"/>
  <c r="J234" i="31"/>
  <c r="J180" i="31" s="1"/>
  <c r="L299" i="31"/>
  <c r="I100" i="31"/>
  <c r="I89" i="31" s="1"/>
  <c r="I30" i="31" s="1"/>
  <c r="I135" i="31"/>
  <c r="K155" i="31"/>
  <c r="K154" i="31" s="1"/>
  <c r="J30" i="31"/>
  <c r="L155" i="31"/>
  <c r="L154" i="31" s="1"/>
  <c r="L30" i="31" s="1"/>
  <c r="L364" i="31" s="1"/>
  <c r="I181" i="30"/>
  <c r="L235" i="30"/>
  <c r="L234" i="30" s="1"/>
  <c r="J267" i="30"/>
  <c r="J234" i="30" s="1"/>
  <c r="L332" i="30"/>
  <c r="K31" i="30"/>
  <c r="I62" i="30"/>
  <c r="I61" i="30" s="1"/>
  <c r="K135" i="30"/>
  <c r="K164" i="30"/>
  <c r="J182" i="30"/>
  <c r="J181" i="30" s="1"/>
  <c r="I235" i="30"/>
  <c r="I234" i="30" s="1"/>
  <c r="K267" i="30"/>
  <c r="K234" i="30" s="1"/>
  <c r="K300" i="30"/>
  <c r="K299" i="30" s="1"/>
  <c r="I300" i="30"/>
  <c r="I332" i="30"/>
  <c r="K181" i="30"/>
  <c r="L299" i="30"/>
  <c r="I89" i="30"/>
  <c r="I30" i="30" s="1"/>
  <c r="I100" i="30"/>
  <c r="I135" i="30"/>
  <c r="J135" i="30"/>
  <c r="J30" i="30" s="1"/>
  <c r="L155" i="30"/>
  <c r="L154" i="30" s="1"/>
  <c r="L30" i="30" s="1"/>
  <c r="L212" i="30"/>
  <c r="L181" i="30" s="1"/>
  <c r="L180" i="30" s="1"/>
  <c r="J182" i="10"/>
  <c r="L182" i="10"/>
  <c r="K182" i="10"/>
  <c r="I182" i="10"/>
  <c r="I181" i="10"/>
  <c r="I180" i="10" s="1"/>
  <c r="J181" i="10"/>
  <c r="I100" i="10"/>
  <c r="I89" i="10" s="1"/>
  <c r="I30" i="10" s="1"/>
  <c r="I135" i="10"/>
  <c r="K155" i="10"/>
  <c r="K154" i="10" s="1"/>
  <c r="K30" i="10" s="1"/>
  <c r="K169" i="10"/>
  <c r="I332" i="10"/>
  <c r="J332" i="10"/>
  <c r="J299" i="10" s="1"/>
  <c r="K164" i="10"/>
  <c r="L181" i="10"/>
  <c r="K181" i="10"/>
  <c r="K180" i="10" s="1"/>
  <c r="K212" i="10"/>
  <c r="I299" i="10"/>
  <c r="L31" i="10"/>
  <c r="J62" i="10"/>
  <c r="J61" i="10" s="1"/>
  <c r="J30" i="10" s="1"/>
  <c r="L135" i="10"/>
  <c r="L164" i="10"/>
  <c r="L212" i="10"/>
  <c r="K234" i="10"/>
  <c r="J267" i="10"/>
  <c r="J234" i="10" s="1"/>
  <c r="L300" i="10"/>
  <c r="L332" i="10"/>
  <c r="J31" i="4"/>
  <c r="I31" i="4"/>
  <c r="J182" i="4"/>
  <c r="K182" i="4"/>
  <c r="K135" i="4"/>
  <c r="J169" i="4"/>
  <c r="J164" i="4" s="1"/>
  <c r="J212" i="4"/>
  <c r="I235" i="4"/>
  <c r="I300" i="4"/>
  <c r="I332" i="4"/>
  <c r="I89" i="4"/>
  <c r="J109" i="4"/>
  <c r="L182" i="4"/>
  <c r="L181" i="4" s="1"/>
  <c r="K31" i="4"/>
  <c r="K109" i="4"/>
  <c r="K234" i="4"/>
  <c r="I100" i="4"/>
  <c r="I135" i="4"/>
  <c r="K267" i="4"/>
  <c r="L300" i="4"/>
  <c r="L299" i="4" s="1"/>
  <c r="J332" i="4"/>
  <c r="J89" i="4"/>
  <c r="I109" i="4"/>
  <c r="L135" i="4"/>
  <c r="L30" i="4" s="1"/>
  <c r="J155" i="4"/>
  <c r="J154" i="4" s="1"/>
  <c r="I164" i="4"/>
  <c r="K181" i="4"/>
  <c r="J235" i="4"/>
  <c r="J234" i="4" s="1"/>
  <c r="I267" i="4"/>
  <c r="J300" i="4"/>
  <c r="K332" i="4"/>
  <c r="K299" i="4" s="1"/>
  <c r="I182" i="38"/>
  <c r="I181" i="38" s="1"/>
  <c r="J182" i="38"/>
  <c r="J181" i="38" s="1"/>
  <c r="K182" i="38"/>
  <c r="I234" i="38"/>
  <c r="L31" i="38"/>
  <c r="L30" i="38" s="1"/>
  <c r="J89" i="38"/>
  <c r="J30" i="38" s="1"/>
  <c r="J100" i="38"/>
  <c r="I135" i="38"/>
  <c r="K155" i="38"/>
  <c r="K154" i="38" s="1"/>
  <c r="I164" i="38"/>
  <c r="L182" i="38"/>
  <c r="L181" i="38" s="1"/>
  <c r="L180" i="38" s="1"/>
  <c r="J267" i="38"/>
  <c r="L332" i="38"/>
  <c r="I31" i="38"/>
  <c r="I30" i="38" s="1"/>
  <c r="L155" i="38"/>
  <c r="L154" i="38" s="1"/>
  <c r="K169" i="38"/>
  <c r="K164" i="38" s="1"/>
  <c r="K30" i="38" s="1"/>
  <c r="K267" i="38"/>
  <c r="K234" i="38" s="1"/>
  <c r="K300" i="38"/>
  <c r="K299" i="38" s="1"/>
  <c r="I300" i="38"/>
  <c r="I332" i="38"/>
  <c r="L299" i="38"/>
  <c r="J235" i="38"/>
  <c r="J234" i="38" s="1"/>
  <c r="K135" i="38"/>
  <c r="K212" i="38"/>
  <c r="K31" i="3"/>
  <c r="J31" i="3"/>
  <c r="L62" i="3"/>
  <c r="L61" i="3" s="1"/>
  <c r="K135" i="3"/>
  <c r="K235" i="3"/>
  <c r="K267" i="3"/>
  <c r="I332" i="3"/>
  <c r="J181" i="3"/>
  <c r="L235" i="3"/>
  <c r="L234" i="3" s="1"/>
  <c r="L180" i="3" s="1"/>
  <c r="I267" i="3"/>
  <c r="L300" i="3"/>
  <c r="L299" i="3" s="1"/>
  <c r="I31" i="3"/>
  <c r="L100" i="3"/>
  <c r="L89" i="3" s="1"/>
  <c r="J135" i="3"/>
  <c r="K169" i="3"/>
  <c r="I182" i="3"/>
  <c r="I181" i="3" s="1"/>
  <c r="K212" i="3"/>
  <c r="L31" i="3"/>
  <c r="K164" i="3"/>
  <c r="J235" i="3"/>
  <c r="J234" i="3" s="1"/>
  <c r="K300" i="3"/>
  <c r="L135" i="3"/>
  <c r="K155" i="3"/>
  <c r="K154" i="3" s="1"/>
  <c r="I164" i="3"/>
  <c r="K182" i="3"/>
  <c r="K181" i="3" s="1"/>
  <c r="I235" i="3"/>
  <c r="I234" i="3" s="1"/>
  <c r="L267" i="3"/>
  <c r="I300" i="3"/>
  <c r="K332" i="3"/>
  <c r="L30" i="2"/>
  <c r="I89" i="2"/>
  <c r="K135" i="2"/>
  <c r="K235" i="2"/>
  <c r="K234" i="2" s="1"/>
  <c r="L267" i="2"/>
  <c r="I267" i="2"/>
  <c r="L300" i="2"/>
  <c r="L299" i="2" s="1"/>
  <c r="J109" i="2"/>
  <c r="L235" i="2"/>
  <c r="I100" i="2"/>
  <c r="K109" i="2"/>
  <c r="K169" i="2"/>
  <c r="K164" i="2" s="1"/>
  <c r="I235" i="2"/>
  <c r="K267" i="2"/>
  <c r="K300" i="2"/>
  <c r="K299" i="2" s="1"/>
  <c r="J89" i="2"/>
  <c r="I135" i="2"/>
  <c r="J155" i="2"/>
  <c r="J154" i="2" s="1"/>
  <c r="L182" i="2"/>
  <c r="L181" i="2" s="1"/>
  <c r="J212" i="2"/>
  <c r="J181" i="2" s="1"/>
  <c r="J180" i="2" s="1"/>
  <c r="J31" i="2"/>
  <c r="I62" i="2"/>
  <c r="I61" i="2" s="1"/>
  <c r="I30" i="2" s="1"/>
  <c r="K89" i="2"/>
  <c r="I109" i="2"/>
  <c r="K155" i="2"/>
  <c r="K154" i="2" s="1"/>
  <c r="K182" i="2"/>
  <c r="K212" i="2"/>
  <c r="L181" i="1"/>
  <c r="L31" i="1"/>
  <c r="L30" i="1" s="1"/>
  <c r="J164" i="1"/>
  <c r="J109" i="1"/>
  <c r="L89" i="1"/>
  <c r="J135" i="1"/>
  <c r="L135" i="1"/>
  <c r="I182" i="1"/>
  <c r="I181" i="1" s="1"/>
  <c r="L235" i="1"/>
  <c r="L267" i="1"/>
  <c r="K164" i="1"/>
  <c r="I332" i="1"/>
  <c r="I299" i="1" s="1"/>
  <c r="J31" i="1"/>
  <c r="I89" i="1"/>
  <c r="K135" i="1"/>
  <c r="K30" i="1" s="1"/>
  <c r="K155" i="1"/>
  <c r="K154" i="1" s="1"/>
  <c r="I164" i="1"/>
  <c r="K169" i="1"/>
  <c r="K234" i="1"/>
  <c r="K180" i="1" s="1"/>
  <c r="I31" i="1"/>
  <c r="J267" i="1"/>
  <c r="J234" i="1" s="1"/>
  <c r="J180" i="1" s="1"/>
  <c r="K300" i="1"/>
  <c r="K299" i="1" s="1"/>
  <c r="K332" i="1"/>
  <c r="I109" i="1"/>
  <c r="I135" i="1"/>
  <c r="I235" i="1"/>
  <c r="I234" i="1" s="1"/>
  <c r="L300" i="1"/>
  <c r="L332" i="1"/>
  <c r="L31" i="5"/>
  <c r="K31" i="5"/>
  <c r="I31" i="5"/>
  <c r="K234" i="5"/>
  <c r="I135" i="5"/>
  <c r="L267" i="5"/>
  <c r="L234" i="5" s="1"/>
  <c r="L169" i="5"/>
  <c r="L181" i="5"/>
  <c r="J181" i="5"/>
  <c r="J180" i="5" s="1"/>
  <c r="J364" i="5" s="1"/>
  <c r="I267" i="5"/>
  <c r="I234" i="5" s="1"/>
  <c r="I180" i="5" s="1"/>
  <c r="L332" i="5"/>
  <c r="I89" i="5"/>
  <c r="K109" i="5"/>
  <c r="K267" i="5"/>
  <c r="L299" i="5"/>
  <c r="I109" i="5"/>
  <c r="L164" i="5"/>
  <c r="I299" i="5"/>
  <c r="I62" i="5"/>
  <c r="I61" i="5" s="1"/>
  <c r="K181" i="5"/>
  <c r="K300" i="5"/>
  <c r="K332" i="5"/>
  <c r="K31" i="9"/>
  <c r="L135" i="9"/>
  <c r="I109" i="9"/>
  <c r="J135" i="9"/>
  <c r="J235" i="9"/>
  <c r="K332" i="9"/>
  <c r="J31" i="9"/>
  <c r="I89" i="9"/>
  <c r="J181" i="9"/>
  <c r="L267" i="9"/>
  <c r="L300" i="9"/>
  <c r="I31" i="9"/>
  <c r="I30" i="9" s="1"/>
  <c r="J109" i="9"/>
  <c r="J169" i="9"/>
  <c r="J164" i="9" s="1"/>
  <c r="K181" i="9"/>
  <c r="L235" i="9"/>
  <c r="J267" i="9"/>
  <c r="J300" i="9"/>
  <c r="J299" i="9" s="1"/>
  <c r="I332" i="9"/>
  <c r="I299" i="9" s="1"/>
  <c r="I180" i="9" s="1"/>
  <c r="L31" i="9"/>
  <c r="I100" i="9"/>
  <c r="K109" i="9"/>
  <c r="K169" i="9"/>
  <c r="K164" i="9" s="1"/>
  <c r="I235" i="9"/>
  <c r="I234" i="9" s="1"/>
  <c r="K267" i="9"/>
  <c r="K234" i="9" s="1"/>
  <c r="K300" i="9"/>
  <c r="K299" i="9" s="1"/>
  <c r="L332" i="9"/>
  <c r="L31" i="8"/>
  <c r="J135" i="8"/>
  <c r="J30" i="8"/>
  <c r="K169" i="8"/>
  <c r="I332" i="8"/>
  <c r="I299" i="8" s="1"/>
  <c r="K89" i="8"/>
  <c r="K109" i="8"/>
  <c r="K155" i="8"/>
  <c r="K154" i="8" s="1"/>
  <c r="J182" i="8"/>
  <c r="J181" i="8" s="1"/>
  <c r="K267" i="8"/>
  <c r="K234" i="8" s="1"/>
  <c r="K299" i="8"/>
  <c r="L135" i="8"/>
  <c r="L332" i="8"/>
  <c r="I31" i="8"/>
  <c r="I30" i="8" s="1"/>
  <c r="J300" i="8"/>
  <c r="J299" i="8" s="1"/>
  <c r="L300" i="8"/>
  <c r="L62" i="8"/>
  <c r="L61" i="8" s="1"/>
  <c r="L89" i="8"/>
  <c r="L109" i="8"/>
  <c r="K135" i="8"/>
  <c r="K164" i="8"/>
  <c r="K182" i="8"/>
  <c r="K181" i="8" s="1"/>
  <c r="I235" i="8"/>
  <c r="I234" i="8" s="1"/>
  <c r="I180" i="8" s="1"/>
  <c r="J267" i="8"/>
  <c r="J234" i="8" s="1"/>
  <c r="I31" i="6"/>
  <c r="K31" i="6"/>
  <c r="J31" i="6"/>
  <c r="L31" i="6"/>
  <c r="I62" i="6"/>
  <c r="I61" i="6" s="1"/>
  <c r="J155" i="6"/>
  <c r="J154" i="6" s="1"/>
  <c r="J169" i="6"/>
  <c r="J212" i="6"/>
  <c r="J62" i="6"/>
  <c r="J61" i="6" s="1"/>
  <c r="I169" i="6"/>
  <c r="I164" i="6" s="1"/>
  <c r="I212" i="6"/>
  <c r="K267" i="6"/>
  <c r="J301" i="6"/>
  <c r="J300" i="6" s="1"/>
  <c r="I109" i="6"/>
  <c r="J267" i="6"/>
  <c r="L109" i="6"/>
  <c r="L301" i="6"/>
  <c r="L300" i="6" s="1"/>
  <c r="L299" i="6" s="1"/>
  <c r="L135" i="6"/>
  <c r="J164" i="6"/>
  <c r="I235" i="6"/>
  <c r="I301" i="6"/>
  <c r="I300" i="6" s="1"/>
  <c r="K332" i="6"/>
  <c r="J109" i="6"/>
  <c r="J135" i="6"/>
  <c r="L155" i="6"/>
  <c r="L154" i="6" s="1"/>
  <c r="K100" i="6"/>
  <c r="K89" i="6" s="1"/>
  <c r="I155" i="6"/>
  <c r="I154" i="6" s="1"/>
  <c r="L100" i="6"/>
  <c r="L89" i="6" s="1"/>
  <c r="L169" i="6"/>
  <c r="L212" i="6"/>
  <c r="L235" i="6"/>
  <c r="L332" i="6"/>
  <c r="J182" i="6"/>
  <c r="J181" i="6" s="1"/>
  <c r="K235" i="6"/>
  <c r="K234" i="6" s="1"/>
  <c r="J100" i="6"/>
  <c r="J89" i="6" s="1"/>
  <c r="K109" i="6"/>
  <c r="I135" i="6"/>
  <c r="K169" i="6"/>
  <c r="K164" i="6" s="1"/>
  <c r="I182" i="6"/>
  <c r="K212" i="6"/>
  <c r="J332" i="6"/>
  <c r="J299" i="6" s="1"/>
  <c r="K62" i="6"/>
  <c r="K61" i="6" s="1"/>
  <c r="K182" i="6"/>
  <c r="I267" i="6"/>
  <c r="K300" i="6"/>
  <c r="K135" i="6"/>
  <c r="L164" i="6"/>
  <c r="L182" i="6"/>
  <c r="I332" i="6"/>
  <c r="K155" i="6"/>
  <c r="K154" i="6" s="1"/>
  <c r="L62" i="6"/>
  <c r="L61" i="6" s="1"/>
  <c r="I100" i="6"/>
  <c r="I89" i="6" s="1"/>
  <c r="J235" i="6"/>
  <c r="J234" i="6" s="1"/>
  <c r="L267" i="6"/>
  <c r="J109" i="42"/>
  <c r="J30" i="42" s="1"/>
  <c r="J181" i="42"/>
  <c r="J234" i="42"/>
  <c r="K300" i="42"/>
  <c r="L31" i="42"/>
  <c r="L30" i="42" s="1"/>
  <c r="I100" i="42"/>
  <c r="K109" i="42"/>
  <c r="K181" i="42"/>
  <c r="I300" i="42"/>
  <c r="I299" i="42" s="1"/>
  <c r="I332" i="42"/>
  <c r="I109" i="42"/>
  <c r="J267" i="42"/>
  <c r="K30" i="42"/>
  <c r="I135" i="42"/>
  <c r="L182" i="42"/>
  <c r="L181" i="42" s="1"/>
  <c r="K267" i="42"/>
  <c r="K234" i="42" s="1"/>
  <c r="L299" i="42"/>
  <c r="J332" i="42"/>
  <c r="I89" i="42"/>
  <c r="I30" i="42" s="1"/>
  <c r="I364" i="42" s="1"/>
  <c r="I181" i="42"/>
  <c r="I180" i="42" s="1"/>
  <c r="J300" i="42"/>
  <c r="K332" i="42"/>
  <c r="I135" i="7"/>
  <c r="J299" i="7"/>
  <c r="J180" i="7" s="1"/>
  <c r="I31" i="7"/>
  <c r="L109" i="7"/>
  <c r="I109" i="7"/>
  <c r="K135" i="7"/>
  <c r="I234" i="7"/>
  <c r="K89" i="7"/>
  <c r="K30" i="7" s="1"/>
  <c r="K267" i="7"/>
  <c r="K234" i="7" s="1"/>
  <c r="K180" i="7" s="1"/>
  <c r="J332" i="7"/>
  <c r="J135" i="7"/>
  <c r="L235" i="7"/>
  <c r="L234" i="7" s="1"/>
  <c r="L267" i="7"/>
  <c r="L30" i="7"/>
  <c r="J100" i="7"/>
  <c r="J89" i="7" s="1"/>
  <c r="J30" i="7" s="1"/>
  <c r="J364" i="7" s="1"/>
  <c r="I267" i="7"/>
  <c r="K109" i="7"/>
  <c r="K300" i="7"/>
  <c r="K299" i="7" s="1"/>
  <c r="L155" i="7"/>
  <c r="L154" i="7" s="1"/>
  <c r="J169" i="7"/>
  <c r="J164" i="7" s="1"/>
  <c r="L182" i="7"/>
  <c r="L181" i="7" s="1"/>
  <c r="L180" i="7" s="1"/>
  <c r="L212" i="7"/>
  <c r="L300" i="7"/>
  <c r="L299" i="7" s="1"/>
  <c r="I332" i="7"/>
  <c r="I299" i="7" s="1"/>
  <c r="D49" i="19"/>
  <c r="L27" i="48"/>
  <c r="S27" i="48"/>
  <c r="L28" i="32"/>
  <c r="L30" i="13" l="1"/>
  <c r="L364" i="13" s="1"/>
  <c r="I30" i="13"/>
  <c r="J364" i="13"/>
  <c r="I299" i="13"/>
  <c r="K299" i="13"/>
  <c r="K180" i="13" s="1"/>
  <c r="I180" i="13"/>
  <c r="K30" i="13"/>
  <c r="K30" i="39"/>
  <c r="L180" i="39"/>
  <c r="L364" i="39"/>
  <c r="I30" i="39"/>
  <c r="I180" i="39"/>
  <c r="I299" i="39"/>
  <c r="K180" i="39"/>
  <c r="K364" i="39" s="1"/>
  <c r="J30" i="39"/>
  <c r="J364" i="39" s="1"/>
  <c r="I234" i="39"/>
  <c r="I364" i="49"/>
  <c r="J364" i="49"/>
  <c r="K180" i="49"/>
  <c r="K364" i="49" s="1"/>
  <c r="L180" i="49"/>
  <c r="L364" i="49" s="1"/>
  <c r="K30" i="37"/>
  <c r="K180" i="37"/>
  <c r="J180" i="37"/>
  <c r="L30" i="37"/>
  <c r="L364" i="37" s="1"/>
  <c r="J30" i="37"/>
  <c r="L364" i="11"/>
  <c r="I30" i="11"/>
  <c r="I364" i="11" s="1"/>
  <c r="K299" i="11"/>
  <c r="K180" i="11" s="1"/>
  <c r="K364" i="11" s="1"/>
  <c r="J180" i="11"/>
  <c r="J364" i="11" s="1"/>
  <c r="L30" i="12"/>
  <c r="L299" i="12"/>
  <c r="L180" i="12" s="1"/>
  <c r="K30" i="12"/>
  <c r="J30" i="12"/>
  <c r="J364" i="12" s="1"/>
  <c r="K299" i="12"/>
  <c r="J180" i="12"/>
  <c r="I234" i="12"/>
  <c r="I180" i="12" s="1"/>
  <c r="I364" i="12" s="1"/>
  <c r="K180" i="12"/>
  <c r="K234" i="12"/>
  <c r="I180" i="31"/>
  <c r="I364" i="31" s="1"/>
  <c r="J364" i="31"/>
  <c r="I299" i="31"/>
  <c r="K30" i="31"/>
  <c r="K364" i="31" s="1"/>
  <c r="L364" i="30"/>
  <c r="I299" i="30"/>
  <c r="I180" i="30" s="1"/>
  <c r="I364" i="30" s="1"/>
  <c r="K30" i="30"/>
  <c r="K180" i="30"/>
  <c r="J180" i="30"/>
  <c r="J364" i="30" s="1"/>
  <c r="K364" i="10"/>
  <c r="J180" i="10"/>
  <c r="J364" i="10" s="1"/>
  <c r="I364" i="10"/>
  <c r="L299" i="10"/>
  <c r="L30" i="10"/>
  <c r="L180" i="10"/>
  <c r="J30" i="4"/>
  <c r="I30" i="4"/>
  <c r="J181" i="4"/>
  <c r="J180" i="4" s="1"/>
  <c r="J364" i="4" s="1"/>
  <c r="J299" i="4"/>
  <c r="K30" i="4"/>
  <c r="I299" i="4"/>
  <c r="K180" i="4"/>
  <c r="L180" i="4"/>
  <c r="L364" i="4" s="1"/>
  <c r="I234" i="4"/>
  <c r="K181" i="38"/>
  <c r="K180" i="38" s="1"/>
  <c r="K364" i="38" s="1"/>
  <c r="J180" i="38"/>
  <c r="J364" i="38" s="1"/>
  <c r="L364" i="38"/>
  <c r="I299" i="38"/>
  <c r="I180" i="38" s="1"/>
  <c r="I364" i="38" s="1"/>
  <c r="K30" i="3"/>
  <c r="J30" i="3"/>
  <c r="J180" i="3"/>
  <c r="L30" i="3"/>
  <c r="L364" i="3" s="1"/>
  <c r="I30" i="3"/>
  <c r="I364" i="3" s="1"/>
  <c r="I299" i="3"/>
  <c r="I180" i="3"/>
  <c r="K299" i="3"/>
  <c r="K234" i="3"/>
  <c r="K180" i="3" s="1"/>
  <c r="K30" i="2"/>
  <c r="K364" i="2" s="1"/>
  <c r="K181" i="2"/>
  <c r="K180" i="2" s="1"/>
  <c r="J30" i="2"/>
  <c r="J364" i="2" s="1"/>
  <c r="L234" i="2"/>
  <c r="L180" i="2" s="1"/>
  <c r="L364" i="2" s="1"/>
  <c r="I234" i="2"/>
  <c r="I180" i="2" s="1"/>
  <c r="I364" i="2" s="1"/>
  <c r="K364" i="1"/>
  <c r="I180" i="1"/>
  <c r="J30" i="1"/>
  <c r="J364" i="1" s="1"/>
  <c r="L299" i="1"/>
  <c r="I30" i="1"/>
  <c r="L234" i="1"/>
  <c r="I30" i="5"/>
  <c r="I364" i="5" s="1"/>
  <c r="K30" i="5"/>
  <c r="K364" i="5" s="1"/>
  <c r="L30" i="5"/>
  <c r="L180" i="5"/>
  <c r="K180" i="5"/>
  <c r="K299" i="5"/>
  <c r="K30" i="9"/>
  <c r="L30" i="9"/>
  <c r="K180" i="9"/>
  <c r="K364" i="9" s="1"/>
  <c r="J234" i="9"/>
  <c r="J180" i="9" s="1"/>
  <c r="I364" i="9"/>
  <c r="L234" i="9"/>
  <c r="L180" i="9" s="1"/>
  <c r="L299" i="9"/>
  <c r="J30" i="9"/>
  <c r="L30" i="8"/>
  <c r="K30" i="8"/>
  <c r="K180" i="8"/>
  <c r="L299" i="8"/>
  <c r="L180" i="8" s="1"/>
  <c r="L364" i="8" s="1"/>
  <c r="I364" i="8"/>
  <c r="J180" i="8"/>
  <c r="J364" i="8" s="1"/>
  <c r="K299" i="6"/>
  <c r="I299" i="6"/>
  <c r="I30" i="6"/>
  <c r="J30" i="6"/>
  <c r="I181" i="6"/>
  <c r="L234" i="6"/>
  <c r="L30" i="6"/>
  <c r="K30" i="6"/>
  <c r="I234" i="6"/>
  <c r="K181" i="6"/>
  <c r="K180" i="6" s="1"/>
  <c r="L181" i="6"/>
  <c r="J180" i="6"/>
  <c r="J299" i="42"/>
  <c r="J180" i="42" s="1"/>
  <c r="J364" i="42" s="1"/>
  <c r="L364" i="42"/>
  <c r="L180" i="42"/>
  <c r="K299" i="42"/>
  <c r="K180" i="42" s="1"/>
  <c r="K364" i="42" s="1"/>
  <c r="K364" i="7"/>
  <c r="I180" i="7"/>
  <c r="L364" i="7"/>
  <c r="I30" i="7"/>
  <c r="R28" i="46"/>
  <c r="Q28" i="46"/>
  <c r="P28" i="46"/>
  <c r="O28" i="46"/>
  <c r="N28" i="46"/>
  <c r="M28" i="46"/>
  <c r="K28" i="46"/>
  <c r="J28" i="46"/>
  <c r="I28" i="46"/>
  <c r="H28" i="46"/>
  <c r="G28" i="46"/>
  <c r="F28" i="46"/>
  <c r="E28" i="46"/>
  <c r="D28" i="46"/>
  <c r="C28" i="46"/>
  <c r="B28" i="46"/>
  <c r="R27" i="46"/>
  <c r="Q27" i="46"/>
  <c r="P27" i="46"/>
  <c r="O27" i="46"/>
  <c r="N27" i="46"/>
  <c r="M27" i="46"/>
  <c r="K27" i="46"/>
  <c r="J27" i="46"/>
  <c r="I27" i="46"/>
  <c r="H27" i="46"/>
  <c r="G27" i="46"/>
  <c r="F27" i="46"/>
  <c r="E27" i="46"/>
  <c r="D27" i="46"/>
  <c r="C27" i="46"/>
  <c r="B27" i="46"/>
  <c r="S26" i="46"/>
  <c r="L26" i="46"/>
  <c r="S25" i="46"/>
  <c r="L25" i="46"/>
  <c r="S24" i="46"/>
  <c r="L24" i="46"/>
  <c r="S23" i="46"/>
  <c r="L23" i="46"/>
  <c r="S22" i="46"/>
  <c r="L22" i="46"/>
  <c r="S21" i="46"/>
  <c r="L21" i="46"/>
  <c r="S20" i="46"/>
  <c r="L20" i="46"/>
  <c r="S19" i="46"/>
  <c r="L19" i="46"/>
  <c r="S18" i="46"/>
  <c r="L18" i="46"/>
  <c r="R28" i="45"/>
  <c r="Q28" i="45"/>
  <c r="P28" i="45"/>
  <c r="O28" i="45"/>
  <c r="N28" i="45"/>
  <c r="M28" i="45"/>
  <c r="K28" i="45"/>
  <c r="J28" i="45"/>
  <c r="I28" i="45"/>
  <c r="H28" i="45"/>
  <c r="G28" i="45"/>
  <c r="F28" i="45"/>
  <c r="E28" i="45"/>
  <c r="D28" i="45"/>
  <c r="C28" i="45"/>
  <c r="B28" i="45"/>
  <c r="R27" i="45"/>
  <c r="Q27" i="45"/>
  <c r="P27" i="45"/>
  <c r="O27" i="45"/>
  <c r="N27" i="45"/>
  <c r="M27" i="45"/>
  <c r="K27" i="45"/>
  <c r="J27" i="45"/>
  <c r="I27" i="45"/>
  <c r="H27" i="45"/>
  <c r="G27" i="45"/>
  <c r="F27" i="45"/>
  <c r="E27" i="45"/>
  <c r="D27" i="45"/>
  <c r="C27" i="45"/>
  <c r="B27" i="45"/>
  <c r="S26" i="45"/>
  <c r="L26" i="45"/>
  <c r="S25" i="45"/>
  <c r="L25" i="45"/>
  <c r="S24" i="45"/>
  <c r="L24" i="45"/>
  <c r="S23" i="45"/>
  <c r="L23" i="45"/>
  <c r="S22" i="45"/>
  <c r="L22" i="45"/>
  <c r="S21" i="45"/>
  <c r="L21" i="45"/>
  <c r="S20" i="45"/>
  <c r="S28" i="45" s="1"/>
  <c r="L20" i="45"/>
  <c r="L28" i="45" s="1"/>
  <c r="S19" i="45"/>
  <c r="L19" i="45"/>
  <c r="S18" i="45"/>
  <c r="L18" i="45"/>
  <c r="R28" i="44"/>
  <c r="Q28" i="44"/>
  <c r="P28" i="44"/>
  <c r="O28" i="44"/>
  <c r="N28" i="44"/>
  <c r="M28" i="44"/>
  <c r="K28" i="44"/>
  <c r="J28" i="44"/>
  <c r="I28" i="44"/>
  <c r="H28" i="44"/>
  <c r="G28" i="44"/>
  <c r="F28" i="44"/>
  <c r="E28" i="44"/>
  <c r="D28" i="44"/>
  <c r="C28" i="44"/>
  <c r="B28" i="44"/>
  <c r="R27" i="44"/>
  <c r="Q27" i="44"/>
  <c r="P27" i="44"/>
  <c r="O27" i="44"/>
  <c r="N27" i="44"/>
  <c r="M27" i="44"/>
  <c r="K27" i="44"/>
  <c r="J27" i="44"/>
  <c r="I27" i="44"/>
  <c r="H27" i="44"/>
  <c r="G27" i="44"/>
  <c r="F27" i="44"/>
  <c r="E27" i="44"/>
  <c r="D27" i="44"/>
  <c r="C27" i="44"/>
  <c r="B27" i="44"/>
  <c r="S26" i="44"/>
  <c r="L26" i="44"/>
  <c r="S25" i="44"/>
  <c r="L25" i="44"/>
  <c r="S24" i="44"/>
  <c r="L24" i="44"/>
  <c r="S23" i="44"/>
  <c r="L23" i="44"/>
  <c r="S22" i="44"/>
  <c r="L22" i="44"/>
  <c r="S21" i="44"/>
  <c r="L21" i="44"/>
  <c r="S20" i="44"/>
  <c r="L20" i="44"/>
  <c r="S19" i="44"/>
  <c r="L19" i="44"/>
  <c r="S18" i="44"/>
  <c r="L18" i="44"/>
  <c r="R28" i="43"/>
  <c r="Q28" i="43"/>
  <c r="P28" i="43"/>
  <c r="O28" i="43"/>
  <c r="N28" i="43"/>
  <c r="M28" i="43"/>
  <c r="K28" i="43"/>
  <c r="J28" i="43"/>
  <c r="I28" i="43"/>
  <c r="H28" i="43"/>
  <c r="G28" i="43"/>
  <c r="F28" i="43"/>
  <c r="E28" i="43"/>
  <c r="D28" i="43"/>
  <c r="C28" i="43"/>
  <c r="B28" i="43"/>
  <c r="R27" i="43"/>
  <c r="Q27" i="43"/>
  <c r="P27" i="43"/>
  <c r="O27" i="43"/>
  <c r="N27" i="43"/>
  <c r="M27" i="43"/>
  <c r="K27" i="43"/>
  <c r="J27" i="43"/>
  <c r="I27" i="43"/>
  <c r="H27" i="43"/>
  <c r="G27" i="43"/>
  <c r="F27" i="43"/>
  <c r="E27" i="43"/>
  <c r="D27" i="43"/>
  <c r="C27" i="43"/>
  <c r="B27" i="43"/>
  <c r="S26" i="43"/>
  <c r="L26" i="43"/>
  <c r="S25" i="43"/>
  <c r="L25" i="43"/>
  <c r="S24" i="43"/>
  <c r="L24" i="43"/>
  <c r="S23" i="43"/>
  <c r="L23" i="43"/>
  <c r="S22" i="43"/>
  <c r="L22" i="43"/>
  <c r="S21" i="43"/>
  <c r="L21" i="43"/>
  <c r="S20" i="43"/>
  <c r="L20" i="43"/>
  <c r="S19" i="43"/>
  <c r="L19" i="43"/>
  <c r="S18" i="43"/>
  <c r="L18" i="43"/>
  <c r="C48" i="19"/>
  <c r="C47" i="19"/>
  <c r="C46" i="19"/>
  <c r="C45" i="19"/>
  <c r="C39" i="19"/>
  <c r="C37" i="19"/>
  <c r="M28" i="25"/>
  <c r="N28" i="25"/>
  <c r="O28" i="25"/>
  <c r="P28" i="25"/>
  <c r="Q28" i="25"/>
  <c r="R28" i="25"/>
  <c r="C43" i="19" l="1"/>
  <c r="I364" i="13"/>
  <c r="K364" i="13"/>
  <c r="I364" i="39"/>
  <c r="K364" i="37"/>
  <c r="J364" i="37"/>
  <c r="L364" i="12"/>
  <c r="K364" i="12"/>
  <c r="K364" i="30"/>
  <c r="L364" i="10"/>
  <c r="K364" i="4"/>
  <c r="I180" i="4"/>
  <c r="I364" i="4" s="1"/>
  <c r="K364" i="3"/>
  <c r="J364" i="3"/>
  <c r="I364" i="1"/>
  <c r="L180" i="1"/>
  <c r="L364" i="1" s="1"/>
  <c r="L364" i="5"/>
  <c r="L364" i="9"/>
  <c r="J364" i="9"/>
  <c r="K364" i="8"/>
  <c r="J364" i="6"/>
  <c r="I180" i="6"/>
  <c r="I364" i="6" s="1"/>
  <c r="K364" i="6"/>
  <c r="L180" i="6"/>
  <c r="L364" i="6" s="1"/>
  <c r="I364" i="7"/>
  <c r="S27" i="43"/>
  <c r="S28" i="46"/>
  <c r="S27" i="44"/>
  <c r="L27" i="43"/>
  <c r="L28" i="44"/>
  <c r="L28" i="46"/>
  <c r="L27" i="46"/>
  <c r="S27" i="46"/>
  <c r="S27" i="45"/>
  <c r="L27" i="45"/>
  <c r="L27" i="44"/>
  <c r="S28" i="44"/>
  <c r="S28" i="43"/>
  <c r="L28" i="43"/>
  <c r="R28" i="41"/>
  <c r="Q28" i="41"/>
  <c r="P28" i="41"/>
  <c r="O28" i="41"/>
  <c r="N28" i="41"/>
  <c r="M28" i="41"/>
  <c r="K28" i="41"/>
  <c r="J28" i="41"/>
  <c r="I28" i="41"/>
  <c r="H28" i="41"/>
  <c r="G28" i="41"/>
  <c r="F28" i="41"/>
  <c r="E28" i="41"/>
  <c r="D28" i="41"/>
  <c r="C28" i="41"/>
  <c r="B28" i="41"/>
  <c r="R27" i="41"/>
  <c r="Q27" i="41"/>
  <c r="P27" i="41"/>
  <c r="O27" i="41"/>
  <c r="N27" i="41"/>
  <c r="M27" i="41"/>
  <c r="K27" i="41"/>
  <c r="J27" i="41"/>
  <c r="I27" i="41"/>
  <c r="H27" i="41"/>
  <c r="G27" i="41"/>
  <c r="F27" i="41"/>
  <c r="E27" i="41"/>
  <c r="D27" i="41"/>
  <c r="C27" i="41"/>
  <c r="B27" i="41"/>
  <c r="S26" i="41"/>
  <c r="L26" i="41"/>
  <c r="S25" i="41"/>
  <c r="L25" i="41"/>
  <c r="S24" i="41"/>
  <c r="L24" i="41"/>
  <c r="S23" i="41"/>
  <c r="L23" i="41"/>
  <c r="S22" i="41"/>
  <c r="L22" i="41"/>
  <c r="S21" i="41"/>
  <c r="L21" i="41"/>
  <c r="S20" i="41"/>
  <c r="L20" i="41"/>
  <c r="S19" i="41"/>
  <c r="L19" i="41"/>
  <c r="S18" i="41"/>
  <c r="L18" i="41"/>
  <c r="L28" i="41" l="1"/>
  <c r="S27" i="41"/>
  <c r="S28" i="41"/>
  <c r="L27" i="41"/>
  <c r="C42" i="19" l="1"/>
  <c r="C41" i="19"/>
  <c r="C40" i="19"/>
  <c r="C38" i="19"/>
  <c r="C34" i="19"/>
  <c r="C33" i="19"/>
  <c r="C32" i="19"/>
  <c r="C31" i="19"/>
  <c r="C30" i="19"/>
  <c r="C29" i="19"/>
  <c r="C28" i="19"/>
  <c r="C27" i="19"/>
  <c r="C26" i="19"/>
  <c r="C25" i="19"/>
  <c r="H49" i="19"/>
  <c r="F49" i="19"/>
  <c r="C23" i="19"/>
  <c r="C22" i="19"/>
  <c r="C21" i="19"/>
  <c r="C20" i="19"/>
  <c r="C35" i="19" l="1"/>
  <c r="C24" i="19" s="1"/>
  <c r="C49" i="19" s="1"/>
  <c r="D31" i="34"/>
  <c r="G28" i="33" l="1"/>
  <c r="F28" i="33"/>
  <c r="E28" i="33"/>
  <c r="D28" i="33"/>
  <c r="C28" i="33"/>
  <c r="B28" i="33"/>
  <c r="G27" i="33"/>
  <c r="F27" i="33"/>
  <c r="E27" i="33"/>
  <c r="D27" i="33"/>
  <c r="C27" i="33"/>
  <c r="B27" i="33"/>
  <c r="R28" i="28" l="1"/>
  <c r="Q28" i="28"/>
  <c r="P28" i="28"/>
  <c r="N28" i="28"/>
  <c r="M28" i="28"/>
  <c r="K28" i="28"/>
  <c r="J28" i="28"/>
  <c r="I28" i="28"/>
  <c r="H28" i="28"/>
  <c r="G28" i="28"/>
  <c r="F28" i="28"/>
  <c r="E28" i="28"/>
  <c r="D28" i="28"/>
  <c r="C28" i="28"/>
  <c r="B28" i="28"/>
  <c r="R27" i="28"/>
  <c r="Q27" i="28"/>
  <c r="P27" i="28"/>
  <c r="N27" i="28"/>
  <c r="M27" i="28"/>
  <c r="K27" i="28"/>
  <c r="J27" i="28"/>
  <c r="I27" i="28"/>
  <c r="H27" i="28"/>
  <c r="G27" i="28"/>
  <c r="F27" i="28"/>
  <c r="E27" i="28"/>
  <c r="D27" i="28"/>
  <c r="C27" i="28"/>
  <c r="B27" i="28"/>
  <c r="S26" i="28"/>
  <c r="L26" i="28"/>
  <c r="S25" i="28"/>
  <c r="L25" i="28"/>
  <c r="S24" i="28"/>
  <c r="L24" i="28"/>
  <c r="S23" i="28"/>
  <c r="L23" i="28"/>
  <c r="S22" i="28"/>
  <c r="L22" i="28"/>
  <c r="S21" i="28"/>
  <c r="L21" i="28"/>
  <c r="S20" i="28"/>
  <c r="L20" i="28"/>
  <c r="S19" i="28"/>
  <c r="S28" i="28" s="1"/>
  <c r="L19" i="28"/>
  <c r="L28" i="28" s="1"/>
  <c r="S18" i="28"/>
  <c r="L18" i="28"/>
  <c r="R28" i="27"/>
  <c r="Q28" i="27"/>
  <c r="P28" i="27"/>
  <c r="O28" i="27"/>
  <c r="N28" i="27"/>
  <c r="M28" i="27"/>
  <c r="K28" i="27"/>
  <c r="J28" i="27"/>
  <c r="I28" i="27"/>
  <c r="H28" i="27"/>
  <c r="G28" i="27"/>
  <c r="F28" i="27"/>
  <c r="E28" i="27"/>
  <c r="D28" i="27"/>
  <c r="C28" i="27"/>
  <c r="B28" i="27"/>
  <c r="R27" i="27"/>
  <c r="Q27" i="27"/>
  <c r="P27" i="27"/>
  <c r="O27" i="27"/>
  <c r="N27" i="27"/>
  <c r="M27" i="27"/>
  <c r="K27" i="27"/>
  <c r="J27" i="27"/>
  <c r="I27" i="27"/>
  <c r="H27" i="27"/>
  <c r="G27" i="27"/>
  <c r="F27" i="27"/>
  <c r="E27" i="27"/>
  <c r="D27" i="27"/>
  <c r="C27" i="27"/>
  <c r="B27" i="27"/>
  <c r="S26" i="27"/>
  <c r="L26" i="27"/>
  <c r="S25" i="27"/>
  <c r="L25" i="27"/>
  <c r="S24" i="27"/>
  <c r="L24" i="27"/>
  <c r="S23" i="27"/>
  <c r="L23" i="27"/>
  <c r="S22" i="27"/>
  <c r="L22" i="27"/>
  <c r="S21" i="27"/>
  <c r="L21" i="27"/>
  <c r="S20" i="27"/>
  <c r="L20" i="27"/>
  <c r="S19" i="27"/>
  <c r="L19" i="27"/>
  <c r="S18" i="27"/>
  <c r="L18" i="27"/>
  <c r="R28" i="26"/>
  <c r="Q28" i="26"/>
  <c r="P28" i="26"/>
  <c r="O28" i="26"/>
  <c r="N28" i="26"/>
  <c r="M28" i="26"/>
  <c r="K28" i="26"/>
  <c r="J28" i="26"/>
  <c r="I28" i="26"/>
  <c r="H28" i="26"/>
  <c r="G28" i="26"/>
  <c r="F28" i="26"/>
  <c r="E28" i="26"/>
  <c r="D28" i="26"/>
  <c r="C28" i="26"/>
  <c r="B28" i="26"/>
  <c r="R27" i="26"/>
  <c r="Q27" i="26"/>
  <c r="P27" i="26"/>
  <c r="O27" i="26"/>
  <c r="N27" i="26"/>
  <c r="M27" i="26"/>
  <c r="K27" i="26"/>
  <c r="J27" i="26"/>
  <c r="I27" i="26"/>
  <c r="H27" i="26"/>
  <c r="G27" i="26"/>
  <c r="F27" i="26"/>
  <c r="E27" i="26"/>
  <c r="D27" i="26"/>
  <c r="C27" i="26"/>
  <c r="B27" i="26"/>
  <c r="S26" i="26"/>
  <c r="L26" i="26"/>
  <c r="S25" i="26"/>
  <c r="L25" i="26"/>
  <c r="S24" i="26"/>
  <c r="L24" i="26"/>
  <c r="S23" i="26"/>
  <c r="L23" i="26"/>
  <c r="S22" i="26"/>
  <c r="L22" i="26"/>
  <c r="S21" i="26"/>
  <c r="L21" i="26"/>
  <c r="S20" i="26"/>
  <c r="L20" i="26"/>
  <c r="S19" i="26"/>
  <c r="L19" i="26"/>
  <c r="S18" i="26"/>
  <c r="L18" i="26"/>
  <c r="K28" i="25"/>
  <c r="J28" i="25"/>
  <c r="I28" i="25"/>
  <c r="H28" i="25"/>
  <c r="G28" i="25"/>
  <c r="F28" i="25"/>
  <c r="E28" i="25"/>
  <c r="D28" i="25"/>
  <c r="C28" i="25"/>
  <c r="B28" i="25"/>
  <c r="R27" i="25"/>
  <c r="Q27" i="25"/>
  <c r="P27" i="25"/>
  <c r="O27" i="25"/>
  <c r="N27" i="25"/>
  <c r="M27" i="25"/>
  <c r="K27" i="25"/>
  <c r="J27" i="25"/>
  <c r="I27" i="25"/>
  <c r="H27" i="25"/>
  <c r="G27" i="25"/>
  <c r="F27" i="25"/>
  <c r="E27" i="25"/>
  <c r="D27" i="25"/>
  <c r="C27" i="25"/>
  <c r="B27" i="25"/>
  <c r="S26" i="25"/>
  <c r="L26" i="25"/>
  <c r="S25" i="25"/>
  <c r="L25" i="25"/>
  <c r="S24" i="25"/>
  <c r="L24" i="25"/>
  <c r="S23" i="25"/>
  <c r="L23" i="25"/>
  <c r="S22" i="25"/>
  <c r="L22" i="25"/>
  <c r="S21" i="25"/>
  <c r="L21" i="25"/>
  <c r="S20" i="25"/>
  <c r="L20" i="25"/>
  <c r="S19" i="25"/>
  <c r="S28" i="25" s="1"/>
  <c r="L19" i="25"/>
  <c r="L28" i="25" s="1"/>
  <c r="S18" i="25"/>
  <c r="L18" i="25"/>
  <c r="R28" i="24"/>
  <c r="Q28" i="24"/>
  <c r="P28" i="24"/>
  <c r="O28" i="24"/>
  <c r="N28" i="24"/>
  <c r="M28" i="24"/>
  <c r="K28" i="24"/>
  <c r="J28" i="24"/>
  <c r="I28" i="24"/>
  <c r="H28" i="24"/>
  <c r="G28" i="24"/>
  <c r="F28" i="24"/>
  <c r="E28" i="24"/>
  <c r="D28" i="24"/>
  <c r="C28" i="24"/>
  <c r="B28" i="24"/>
  <c r="R27" i="24"/>
  <c r="Q27" i="24"/>
  <c r="P27" i="24"/>
  <c r="O27" i="24"/>
  <c r="N27" i="24"/>
  <c r="M27" i="24"/>
  <c r="K27" i="24"/>
  <c r="J27" i="24"/>
  <c r="I27" i="24"/>
  <c r="H27" i="24"/>
  <c r="G27" i="24"/>
  <c r="F27" i="24"/>
  <c r="E27" i="24"/>
  <c r="D27" i="24"/>
  <c r="C27" i="24"/>
  <c r="B27" i="24"/>
  <c r="S26" i="24"/>
  <c r="L26" i="24"/>
  <c r="S25" i="24"/>
  <c r="L25" i="24"/>
  <c r="S24" i="24"/>
  <c r="L24" i="24"/>
  <c r="S23" i="24"/>
  <c r="L23" i="24"/>
  <c r="S22" i="24"/>
  <c r="L22" i="24"/>
  <c r="S21" i="24"/>
  <c r="L21" i="24"/>
  <c r="S20" i="24"/>
  <c r="L20" i="24"/>
  <c r="S19" i="24"/>
  <c r="L19" i="24"/>
  <c r="S18" i="24"/>
  <c r="L18" i="24"/>
  <c r="R28" i="23"/>
  <c r="Q28" i="23"/>
  <c r="P28" i="23"/>
  <c r="O28" i="23"/>
  <c r="N28" i="23"/>
  <c r="M28" i="23"/>
  <c r="K28" i="23"/>
  <c r="J28" i="23"/>
  <c r="I28" i="23"/>
  <c r="H28" i="23"/>
  <c r="G28" i="23"/>
  <c r="F28" i="23"/>
  <c r="E28" i="23"/>
  <c r="D28" i="23"/>
  <c r="C28" i="23"/>
  <c r="B28" i="23"/>
  <c r="R27" i="23"/>
  <c r="Q27" i="23"/>
  <c r="P27" i="23"/>
  <c r="O27" i="23"/>
  <c r="N27" i="23"/>
  <c r="M27" i="23"/>
  <c r="K27" i="23"/>
  <c r="J27" i="23"/>
  <c r="I27" i="23"/>
  <c r="H27" i="23"/>
  <c r="G27" i="23"/>
  <c r="F27" i="23"/>
  <c r="E27" i="23"/>
  <c r="D27" i="23"/>
  <c r="C27" i="23"/>
  <c r="B27" i="23"/>
  <c r="S26" i="23"/>
  <c r="L26" i="23"/>
  <c r="S25" i="23"/>
  <c r="L25" i="23"/>
  <c r="S24" i="23"/>
  <c r="L24" i="23"/>
  <c r="S23" i="23"/>
  <c r="L23" i="23"/>
  <c r="L22" i="23"/>
  <c r="S21" i="23"/>
  <c r="L21" i="23"/>
  <c r="S20" i="23"/>
  <c r="L20" i="23"/>
  <c r="S19" i="23"/>
  <c r="L19" i="23"/>
  <c r="S18" i="23"/>
  <c r="L18" i="23"/>
  <c r="R28" i="22"/>
  <c r="Q28" i="22"/>
  <c r="P28" i="22"/>
  <c r="O28" i="22"/>
  <c r="N28" i="22"/>
  <c r="M28" i="22"/>
  <c r="K28" i="22"/>
  <c r="J28" i="22"/>
  <c r="I28" i="22"/>
  <c r="H28" i="22"/>
  <c r="G28" i="22"/>
  <c r="F28" i="22"/>
  <c r="E28" i="22"/>
  <c r="D28" i="22"/>
  <c r="C28" i="22"/>
  <c r="B28" i="22"/>
  <c r="R27" i="22"/>
  <c r="Q27" i="22"/>
  <c r="P27" i="22"/>
  <c r="O27" i="22"/>
  <c r="N27" i="22"/>
  <c r="M27" i="22"/>
  <c r="K27" i="22"/>
  <c r="J27" i="22"/>
  <c r="I27" i="22"/>
  <c r="H27" i="22"/>
  <c r="G27" i="22"/>
  <c r="F27" i="22"/>
  <c r="E27" i="22"/>
  <c r="D27" i="22"/>
  <c r="C27" i="22"/>
  <c r="B27" i="22"/>
  <c r="S26" i="22"/>
  <c r="L26" i="22"/>
  <c r="S25" i="22"/>
  <c r="L25" i="22"/>
  <c r="S24" i="22"/>
  <c r="L24" i="22"/>
  <c r="S23" i="22"/>
  <c r="L23" i="22"/>
  <c r="S22" i="22"/>
  <c r="L22" i="22"/>
  <c r="S21" i="22"/>
  <c r="L21" i="22"/>
  <c r="S20" i="22"/>
  <c r="L20" i="22"/>
  <c r="S19" i="22"/>
  <c r="L19" i="22"/>
  <c r="L28" i="22" s="1"/>
  <c r="S18" i="22"/>
  <c r="L18" i="22"/>
  <c r="R28" i="21"/>
  <c r="Q28" i="21"/>
  <c r="P28" i="21"/>
  <c r="O28" i="21"/>
  <c r="N28" i="21"/>
  <c r="M28" i="21"/>
  <c r="K28" i="21"/>
  <c r="J28" i="21"/>
  <c r="I28" i="21"/>
  <c r="H28" i="21"/>
  <c r="G28" i="21"/>
  <c r="F28" i="21"/>
  <c r="E28" i="21"/>
  <c r="D28" i="21"/>
  <c r="C28" i="21"/>
  <c r="B28" i="21"/>
  <c r="R27" i="21"/>
  <c r="Q27" i="21"/>
  <c r="G27" i="21"/>
  <c r="F27" i="21"/>
  <c r="E27" i="21"/>
  <c r="D27" i="21"/>
  <c r="C27" i="21"/>
  <c r="B27" i="21"/>
  <c r="S26" i="21"/>
  <c r="L26" i="21"/>
  <c r="S25" i="21"/>
  <c r="L25" i="21"/>
  <c r="S24" i="21"/>
  <c r="L24" i="21"/>
  <c r="S23" i="21"/>
  <c r="L23" i="21"/>
  <c r="S22" i="21"/>
  <c r="L22" i="21"/>
  <c r="S21" i="21"/>
  <c r="L21" i="21"/>
  <c r="S20" i="21"/>
  <c r="L20" i="21"/>
  <c r="S19" i="21"/>
  <c r="S28" i="21" s="1"/>
  <c r="L19" i="21"/>
  <c r="S18" i="21"/>
  <c r="L18" i="21"/>
  <c r="S28" i="22" l="1"/>
  <c r="L28" i="26"/>
  <c r="S28" i="26"/>
  <c r="L27" i="28"/>
  <c r="L28" i="24"/>
  <c r="L28" i="27"/>
  <c r="S28" i="24"/>
  <c r="S28" i="27"/>
  <c r="L28" i="23"/>
  <c r="L28" i="21"/>
  <c r="S28" i="23"/>
  <c r="L27" i="25"/>
  <c r="L27" i="24"/>
  <c r="S27" i="25"/>
  <c r="L27" i="26"/>
  <c r="S27" i="28"/>
  <c r="S27" i="26"/>
  <c r="L27" i="27"/>
  <c r="S27" i="27"/>
  <c r="S27" i="24"/>
  <c r="S27" i="23"/>
  <c r="L27" i="23"/>
  <c r="S27" i="22"/>
  <c r="L27" i="22"/>
  <c r="F27" i="15" l="1"/>
  <c r="E27" i="15"/>
  <c r="D27" i="15"/>
  <c r="H23" i="15"/>
  <c r="H27" i="15" s="1"/>
  <c r="L27" i="14" l="1"/>
  <c r="J27" i="14"/>
  <c r="H27" i="14"/>
  <c r="F27" i="14"/>
  <c r="E27" i="14"/>
  <c r="N26" i="14"/>
  <c r="N25" i="14"/>
  <c r="N24" i="14"/>
  <c r="N23" i="14"/>
  <c r="N22" i="14"/>
  <c r="N29" i="14" l="1"/>
</calcChain>
</file>

<file path=xl/sharedStrings.xml><?xml version="1.0" encoding="utf-8"?>
<sst xmlns="http://schemas.openxmlformats.org/spreadsheetml/2006/main" count="9278" uniqueCount="545">
  <si>
    <t>Forma Nr. 2 patvirtinta</t>
  </si>
  <si>
    <t>Lietuvos Respublikos finansų ministro</t>
  </si>
  <si>
    <t>2008 m. gruodžio 31 d. įsakymu Nr. 1K-465</t>
  </si>
  <si>
    <t xml:space="preserve">       </t>
  </si>
  <si>
    <t>(Lietuvos Respublikos finansų ministro</t>
  </si>
  <si>
    <t>Klaipėdos r. savivaldybės visuomenės sveikatos biuras, 300624344</t>
  </si>
  <si>
    <t>(įstaigos pavadinimas, kodas Juridinių asmenų registre, adresas)</t>
  </si>
  <si>
    <t>BIUDŽETO IŠLAIDŲ SĄMATOS VYKDYMO</t>
  </si>
  <si>
    <t>(metinė, ketvirtinė)</t>
  </si>
  <si>
    <t>ATASKAITA</t>
  </si>
  <si>
    <t xml:space="preserve">                                                                      (data)</t>
  </si>
  <si>
    <t>Sveikatos apsaugos programa</t>
  </si>
  <si>
    <t>(programos pavadinimas)</t>
  </si>
  <si>
    <t>Kodas</t>
  </si>
  <si>
    <t xml:space="preserve">                    Ministerijos / Savivaldybės</t>
  </si>
  <si>
    <t>Departamento</t>
  </si>
  <si>
    <t>Sveikatos priežiūros užtikrinimas</t>
  </si>
  <si>
    <t>Įstaigos</t>
  </si>
  <si>
    <t>300624344</t>
  </si>
  <si>
    <t>4.1.4.1. Sveikatos priežiūros mokyklose finansavimas</t>
  </si>
  <si>
    <t>Programos</t>
  </si>
  <si>
    <t>4</t>
  </si>
  <si>
    <t>Finansavimo šaltinio</t>
  </si>
  <si>
    <t>SB</t>
  </si>
  <si>
    <t>Valstybės funkcijos</t>
  </si>
  <si>
    <t>07</t>
  </si>
  <si>
    <t>04</t>
  </si>
  <si>
    <t>01</t>
  </si>
  <si>
    <t>02</t>
  </si>
  <si>
    <t>Savivaldybės biudžeto lėšos</t>
  </si>
  <si>
    <t>(eurais, ct)</t>
  </si>
  <si>
    <t>Išlaidų ekonominės klasifikacijos kodas</t>
  </si>
  <si>
    <t>Išlaidų pavadinimas</t>
  </si>
  <si>
    <t>Eil. Nr.</t>
  </si>
  <si>
    <t>Asignavimų planas, įskaitant patikslinimus</t>
  </si>
  <si>
    <t>Gauti asignavimai kartu su įskaitytu praėjusių metų lėšų likučiu</t>
  </si>
  <si>
    <t>Panaudoti asignavimai</t>
  </si>
  <si>
    <t xml:space="preserve"> metams</t>
  </si>
  <si>
    <t xml:space="preserve"> ataskaitiniam laikotarpiui</t>
  </si>
  <si>
    <t>1</t>
  </si>
  <si>
    <t>5</t>
  </si>
  <si>
    <t>IŠLAIDOS</t>
  </si>
  <si>
    <t xml:space="preserve">Darbo užmokestis ir socialinis draudimas </t>
  </si>
  <si>
    <t>Darbo užmokestis</t>
  </si>
  <si>
    <t xml:space="preserve">Darbo užmokestis pinigais </t>
  </si>
  <si>
    <t>Pajamos natūra</t>
  </si>
  <si>
    <t xml:space="preserve">Socialinio draudimo įmokos </t>
  </si>
  <si>
    <t>Prekių ir paslaugų įsigijimo  išlaidos</t>
  </si>
  <si>
    <t>Mitybos išlaidos</t>
  </si>
  <si>
    <t>Medikamentų ir medicininių prekių bei paslaugų įsigijimo išlaidos</t>
  </si>
  <si>
    <t>Ryšių įrangos ir ryšių paslaugų įsigijimo išlaidos</t>
  </si>
  <si>
    <t>Transporto išlaikymo  ir transporto paslaugų įsigijimo išlaidos</t>
  </si>
  <si>
    <t>Aprangos ir patalynės įsigijimo bei priežiūros išlaidos</t>
  </si>
  <si>
    <t>Komandiruočių išlaidos</t>
  </si>
  <si>
    <t>Gyvenamųjų vietovių viešojo ūkio išlaidos</t>
  </si>
  <si>
    <t xml:space="preserve"> Materialiojo ir nematerialiojo turto nuomos išlaidos</t>
  </si>
  <si>
    <t>Materialiojo turto paprastojo remonto prekių ir paslaugų įsigijimo išlaidos</t>
  </si>
  <si>
    <t>Kvalifikacijos kėlimo išlaidos</t>
  </si>
  <si>
    <t>Ekspertų ir konsultantų paslaugų įsigijimo išlaidos</t>
  </si>
  <si>
    <t>Komunalinių paslaugų įsigijimo išlaidos</t>
  </si>
  <si>
    <t>Informacinių technologijų prekių ir paslaugų įsigijimo išlaidos</t>
  </si>
  <si>
    <t>Reprezentacinės išlaidos</t>
  </si>
  <si>
    <t>Kitų prekių ir paslaugų įsigijimo išlaidos</t>
  </si>
  <si>
    <t>Palūkanos</t>
  </si>
  <si>
    <t xml:space="preserve">Palūkanos </t>
  </si>
  <si>
    <t>Palūkanos nerezidentams</t>
  </si>
  <si>
    <t>Asignavimų valdytojų sumokėtos palūkanos</t>
  </si>
  <si>
    <t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</si>
  <si>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</si>
  <si>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</si>
  <si>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>Palūkanos kitiems valdžios sektoriaus  subjektams</t>
  </si>
  <si>
    <t>Palūkanos kitiems valdžios sektoriaus subjektams</t>
  </si>
  <si>
    <t>Palūkanos valstybės biudžetui</t>
  </si>
  <si>
    <t>Palūkanos savivaldybių biudžetams</t>
  </si>
  <si>
    <t>Palūkanos nebiudžetiniams fondams</t>
  </si>
  <si>
    <t>Žemės nuoma</t>
  </si>
  <si>
    <t xml:space="preserve">Subsidijos </t>
  </si>
  <si>
    <t>Subsidijos iš biudžeto lėšų</t>
  </si>
  <si>
    <t>Subsidijos importui</t>
  </si>
  <si>
    <t>Subsidijos gaminiams</t>
  </si>
  <si>
    <t>Subsidijos gamybai</t>
  </si>
  <si>
    <t xml:space="preserve">Dotacijos </t>
  </si>
  <si>
    <t xml:space="preserve">Dotacijos užsienio valstybėms </t>
  </si>
  <si>
    <t>Dotacijos užsienio valstybėms einamiesiems tikslams</t>
  </si>
  <si>
    <t>Dotacijos užsienio valstybėms turtui įsigyti</t>
  </si>
  <si>
    <t xml:space="preserve">Dotacijos tarptautinėms organizacijoms </t>
  </si>
  <si>
    <t>Dotacijos tarptautinėms organizacijoms einamiesiems tikslams</t>
  </si>
  <si>
    <t xml:space="preserve">Dotacijos tarptautinėms organizacijoms turtui įsigyti </t>
  </si>
  <si>
    <t>Dotacijos kitiems valdžios sektoriaus subjektams</t>
  </si>
  <si>
    <t>Dotacijos kitiems valdžios sektoriaus subjektams einamiesiems tikslams</t>
  </si>
  <si>
    <t>Dotacijos savivaldybėms einamiesiems tikslams</t>
  </si>
  <si>
    <t>Dotacijos kitiems valdžios sektoriaus subjektams turtui įsigyti</t>
  </si>
  <si>
    <t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</si>
  <si>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</si>
  <si>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</si>
  <si>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</si>
  <si>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</si>
  <si>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</si>
  <si>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</si>
  <si>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>Biudžeto disbalansų korekcija Jungtinės Karalystės naudai</t>
  </si>
  <si>
    <t>Su nuosavais ištekliais susijusios baudos, delspinigiai ir neigiamos palūkanos</t>
  </si>
  <si>
    <t>Su nuosavais ištekliais susijusios baudos,  delspinigiai ir neigiamos palūkanos</t>
  </si>
  <si>
    <t xml:space="preserve">Socialinės išmokos (pašalpos) </t>
  </si>
  <si>
    <t>Socialinio draudimo išmokos (pašalpos)</t>
  </si>
  <si>
    <t>Socialinio draudimo išmokos pinigais</t>
  </si>
  <si>
    <t>Socialinio draudimo išmokos natūra</t>
  </si>
  <si>
    <t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</si>
  <si>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</si>
  <si>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</si>
  <si>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</si>
  <si>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</si>
  <si>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</si>
  <si>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>Darbdavių socialinė parama pinigais</t>
  </si>
  <si>
    <t>Darbdavių socialinė parama natūra</t>
  </si>
  <si>
    <t>Kitos išlaidos</t>
  </si>
  <si>
    <t>Kitos išlaidos einamiesiems tikslams</t>
  </si>
  <si>
    <t xml:space="preserve">Stipendijoms </t>
  </si>
  <si>
    <t xml:space="preserve">Kitos išlaidos kitiems einamiesiems tikslams </t>
  </si>
  <si>
    <t>Kitos išlaidos turtui įsigyti</t>
  </si>
  <si>
    <t xml:space="preserve">Pervedamos Europos Sąjungos, kitos tarptautinės  finansinės paramos ir bendrojo finansavimo lėšos </t>
  </si>
  <si>
    <t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</si>
  <si>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</si>
  <si>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>Pervedamos Europos Sąjungos, kitos tarptautinės finansinės paramos ir bendrojo finansavimo lėšos einamiesiems tikslams</t>
  </si>
  <si>
    <t>Pervedamos Europos Sąjungos, kitos tarptautinės finansinės paramos ir bendrojo finansavimo lėšos einamiesiems tikslams savivaldybėms</t>
  </si>
  <si>
    <t>Pervedamos Europos Sąjungos, kitos tarptautinės finansinės paramos ir bendrojo finansavimo lėšos einamiesiems tikslams kitiems valdžios sektoriaus subjektams</t>
  </si>
  <si>
    <t>Pervedamos Europos Sąjungos, kitos tarptautinės finansinės paramos ir bendrojo finansavimo lėšos einamiesiems tikslams ne valdžios sektoriui</t>
  </si>
  <si>
    <t xml:space="preserve"> MATERIALIOJO IR NEMATERIALIOJO TURTO ĮSIGIJIMO, FINANSINIO TURTO PADIDĖJIMO IR FINANSINIŲ ĮSIPAREIGOJIMŲ VYKDYMO IŠLAIDOS</t>
  </si>
  <si>
    <t>Materialiojo ir nematerialiojo turto įsigijimo išlaidos</t>
  </si>
  <si>
    <t>Ilgalaikio materialiojo turto kūrimo ir įsigijimo išlaidos</t>
  </si>
  <si>
    <t xml:space="preserve">Žemės įsigijimo išlaidos </t>
  </si>
  <si>
    <t>Pastatų ir statinių įsigijimo išlaidos</t>
  </si>
  <si>
    <t>Gyvenamųjų namų įsigijimo išlaidos</t>
  </si>
  <si>
    <t>Negyvenamųjų pastatų įsigijimo išlaidos</t>
  </si>
  <si>
    <t>Infrastruktūros ir kitų statinių įsigijimo išlaidos</t>
  </si>
  <si>
    <t>Mašinų ir įrenginių įsigijimo išlaidos</t>
  </si>
  <si>
    <t>Transporto priemonių įsigijimo išlaidos</t>
  </si>
  <si>
    <t>Kitų mašinų ir įrenginių įsigijimo išlaidos</t>
  </si>
  <si>
    <t>Ginklų ir karinės įrangos įsigijimo išlaidos</t>
  </si>
  <si>
    <t>Kultūros ir kitų vertybių įsigijimo išlaidos</t>
  </si>
  <si>
    <t>Muziejinių vertybių įsigijimo išlaidos</t>
  </si>
  <si>
    <t>Antikvarinių ir kitų meno kūrinių įsigijimo išlaidos</t>
  </si>
  <si>
    <t>Kitų vertybių įsigijimo išlaidos</t>
  </si>
  <si>
    <t>Kito ilgalaikio materialiojo turto įsigijimo išlaidos</t>
  </si>
  <si>
    <t>Nematerialiojo turto kūrimo ir įsigijimo išlaidos</t>
  </si>
  <si>
    <t>Kompiuterinės programinės įrangos ir kompiuterinės programinės įrangos licencijų įsigijimo išlaidos</t>
  </si>
  <si>
    <t>Patentų įsigijimo išlaidos</t>
  </si>
  <si>
    <t>Literatūros ir meno kūrinių įsigijimo išlaidos</t>
  </si>
  <si>
    <t>Kito nematerialiojo turto įsigijimo išlaidos</t>
  </si>
  <si>
    <t>Atsargų kūrimo ir įsigijimo išlaidos</t>
  </si>
  <si>
    <t>Strateginių ir neliečiamųjų atsargų įsigijimo išlaidos</t>
  </si>
  <si>
    <t>Kitų atsargų įsigijimo išlaidos</t>
  </si>
  <si>
    <t>Žaliavų ir medžiagų įsigijimo išlaidos</t>
  </si>
  <si>
    <t>Nebaigtos gaminti produkcijos  įsigijimo išlaidos</t>
  </si>
  <si>
    <t>Pagamintos produkcijos įsigijimo išlaidos</t>
  </si>
  <si>
    <t>Karinių atsargų įsigijimo išlaidos</t>
  </si>
  <si>
    <t>Ilgalaikio turto finansinės nuomos (lizingo)  išlaidos</t>
  </si>
  <si>
    <t>Ilgalaikio turto finansinės nuomos (lizingo) išlaidos</t>
  </si>
  <si>
    <t>Biologinio turto ir žemės gelmių  išteklių įsigijimo išlaidos</t>
  </si>
  <si>
    <t>Žemės gelmių išteklių įsigijimo išlaidos</t>
  </si>
  <si>
    <t>Gyvulių ir kitų gyvūnų įsigijimo išlaidos</t>
  </si>
  <si>
    <t>Miškų, vaismedžių ir kitų augalų įsigijimo išlaidos</t>
  </si>
  <si>
    <t xml:space="preserve">Grynieji pinigai ir indėliai </t>
  </si>
  <si>
    <t>Grynieji pinigai</t>
  </si>
  <si>
    <t xml:space="preserve">Pervedamieji indėliai </t>
  </si>
  <si>
    <t>Trumpalaikiai pervedamieji indėliai</t>
  </si>
  <si>
    <t>Ilgalaikiai pervedamieji indėliai</t>
  </si>
  <si>
    <t>Kiti indėliai</t>
  </si>
  <si>
    <t>Kiti trumpalaikiai indėliai</t>
  </si>
  <si>
    <t xml:space="preserve">Kiti ilgalaikiai indėliai </t>
  </si>
  <si>
    <t>Vertybiniai popieriai (įsigyti iš rezidentų)</t>
  </si>
  <si>
    <t>Trumpalaikiai vertybiniai popieriai (įsigyti iš rezidentų)</t>
  </si>
  <si>
    <t>Ilgalaikiai vertybiniai popieriai (įsigyti iš rezidentų)</t>
  </si>
  <si>
    <t>Išvestinės finansinės priemonės (įsigytos iš rezidentų)</t>
  </si>
  <si>
    <t>Trumpalaikės išvestinės finansinės priemonės (įsigytos iš rezidentų)</t>
  </si>
  <si>
    <t>Ilgalaikės išvestinės finansinės priemonės (įsigytos iš rezidentų)</t>
  </si>
  <si>
    <t>Paskolos (suteiktos rezidentams)</t>
  </si>
  <si>
    <t>Trumpalaikės paskolos (suteiktos rezidentams)</t>
  </si>
  <si>
    <t>Ilgalaikės paskolos (suteiktos rezidentams)</t>
  </si>
  <si>
    <t xml:space="preserve">Akcijos (įsigytos iš rezidentų) </t>
  </si>
  <si>
    <t xml:space="preserve">Draudimo techniniai atidėjiniai </t>
  </si>
  <si>
    <t>Kitos mokėtinos sumos (suteiktos)</t>
  </si>
  <si>
    <t>Kitos trumpalaikės mokėtinos sumos (suteiktos)</t>
  </si>
  <si>
    <t>Kitos ilgalaikės mokėtinos sumos (suteiktos)</t>
  </si>
  <si>
    <t>Grynieji pinigai ir indėliai</t>
  </si>
  <si>
    <t>Pervedamieji indėliai</t>
  </si>
  <si>
    <t>Kiti ilgalaikiai indėliai</t>
  </si>
  <si>
    <t>Vertybiniai popieriai (įsigyti iš nerezidentų)</t>
  </si>
  <si>
    <t>Trumpalaikiai vertybiniai popieriai (įsigyti iš nerezidentų)</t>
  </si>
  <si>
    <t>Ilgalaikiai  vertybiniai popieriai (įsigyti iš nerezidentų)</t>
  </si>
  <si>
    <t>Išvestinės finansinės priemonės (įsigytos iš nerezidentų)</t>
  </si>
  <si>
    <t>Trumpalaikės išvestinės finansinės priemonės (įsigytos iš nerezidentų)</t>
  </si>
  <si>
    <t>Ilgalaikės išvestinės finansinės priemonės (įsigytos iš nerezidentų)</t>
  </si>
  <si>
    <t>Paskolos (suteiktos nerezidentams)</t>
  </si>
  <si>
    <t>Trumpalaikės paskolos (suteiktos nerezidentams)</t>
  </si>
  <si>
    <t>Ilgalaikės paskolos (suteiktos nerezidentams)</t>
  </si>
  <si>
    <t>Akcijos (įsigytos iš nerezidentų)</t>
  </si>
  <si>
    <t xml:space="preserve">Finansinių įsipareigojimų vykdymo išlaidos (grąžintos skolos) </t>
  </si>
  <si>
    <t>Vertybiniai popieriai (išpirkti)</t>
  </si>
  <si>
    <t>Trumpalaikiai vertybiniai popieriai (išpirkti)</t>
  </si>
  <si>
    <t>Ilgalaikiai vertybiniai popieriai (išpirkti)</t>
  </si>
  <si>
    <t>Išvestinės finansinės priemonės (grąžintos)</t>
  </si>
  <si>
    <t>Trumpalaikės išvestinės finansinės priemonės (grąžintos)</t>
  </si>
  <si>
    <t>Ilgalaikės išvestinės finansinės priemonės (grąžintos)</t>
  </si>
  <si>
    <t>Paskolos (grąžintos)</t>
  </si>
  <si>
    <t>Trumpalaikės paskolos (grąžintos)</t>
  </si>
  <si>
    <t>Ilgalaikės  paskolos (grąžintos)</t>
  </si>
  <si>
    <t xml:space="preserve">Akcijos  (išpirktos) </t>
  </si>
  <si>
    <t>Kitos mokėtinos sumos (grąžintos)</t>
  </si>
  <si>
    <t>Kitos trumpalaikės mokėtinos sumos (grąžintos)</t>
  </si>
  <si>
    <t>Kitos ilgalaikės mokėtinos sumos (grąžintos)</t>
  </si>
  <si>
    <t>Užsienio finansinių įsipareigojimų vykdymo išlaidos (kreditoriams nerezidentams grąžintos skolos)</t>
  </si>
  <si>
    <t>Ilgalaikės paskolos (grąžintos)</t>
  </si>
  <si>
    <t>IŠ VISO</t>
  </si>
  <si>
    <t>Direktorė</t>
  </si>
  <si>
    <t>Neringa Tarvydienė</t>
  </si>
  <si>
    <t xml:space="preserve">      (įstaigos vadovo ar jo įgalioto asmens pareigų  pavadinimas)</t>
  </si>
  <si>
    <t>(parašas)</t>
  </si>
  <si>
    <t>(vardas ir pavardė)</t>
  </si>
  <si>
    <t>Buhalterė</t>
  </si>
  <si>
    <t>Sonata Misevičienė</t>
  </si>
  <si>
    <t>4.1.1.5. Projekto "Sveikos gyvensenos skatinimas Klaipėdos rajone" įgyvendinimas</t>
  </si>
  <si>
    <t>4.1.5.2. Užtikrinti visuomenės sveikatos priežiūros paslaugų prieinamumą ir jų kokybę</t>
  </si>
  <si>
    <t xml:space="preserve"> </t>
  </si>
  <si>
    <t>4.1.1.7. Jaunimui palankių sveikatos priežiūros paslaugų užtikrinimas</t>
  </si>
  <si>
    <t>4.1.2.1. Visuomenės sveikatos stebėsenos savivaldybėje vykdymas</t>
  </si>
  <si>
    <t>VBD</t>
  </si>
  <si>
    <t>Valstybės biudžeto specialioji tikslinė dotacija</t>
  </si>
  <si>
    <t>4.1.2.10. Savižudybių prevencijos priemonių įgyvendinimas</t>
  </si>
  <si>
    <t>S</t>
  </si>
  <si>
    <t>Pajamos už paslaugas ir nuomą</t>
  </si>
  <si>
    <t xml:space="preserve">P A T V I R T I N T A </t>
  </si>
  <si>
    <t>Klaipėdos rajono savivaldybės</t>
  </si>
  <si>
    <t>administracijos direktoriaus</t>
  </si>
  <si>
    <t>Klaipėdos rajono savivaldybės visuomenės sveikatos biuras</t>
  </si>
  <si>
    <t>2018 m. vasario 6 d.</t>
  </si>
  <si>
    <t>(Įstaigos pavadinimas)</t>
  </si>
  <si>
    <t>įsakymu Nr.(5.1.1) AV - 306</t>
  </si>
  <si>
    <t>300624344, Klaipėdos g.11, Gargždai</t>
  </si>
  <si>
    <t>(Registracijos kodas ir buveinės adresas)</t>
  </si>
  <si>
    <t>Metinė, ketvirtinė, mėnesinė</t>
  </si>
  <si>
    <t>(Eur., euro cnt.)</t>
  </si>
  <si>
    <t>Patvirtinta įmokų suma,</t>
  </si>
  <si>
    <t>Faktinės įmokos</t>
  </si>
  <si>
    <t>Gauti biudžeto</t>
  </si>
  <si>
    <t>Negauti biudžeto</t>
  </si>
  <si>
    <t>Pavadinimas</t>
  </si>
  <si>
    <t>įskaitant patikslinimą</t>
  </si>
  <si>
    <t>į biudžetą per</t>
  </si>
  <si>
    <t>asignavimai</t>
  </si>
  <si>
    <t xml:space="preserve">Panaudoti </t>
  </si>
  <si>
    <t>asignavimai per</t>
  </si>
  <si>
    <t>metams</t>
  </si>
  <si>
    <t>ataskaitiniam</t>
  </si>
  <si>
    <t>ataskaitinį</t>
  </si>
  <si>
    <t>per ataskaitinį</t>
  </si>
  <si>
    <t>laikotarpiui</t>
  </si>
  <si>
    <t>laikotarpį</t>
  </si>
  <si>
    <t>Likutis metų pradžioje, iš viso</t>
  </si>
  <si>
    <t>X</t>
  </si>
  <si>
    <t>Biudžetinių įstaigų pajamų už prekes ir paslaugas įmokos</t>
  </si>
  <si>
    <t>Pajamų už ilgalaikio ir trumpalaikio materialiojo turto nuomą įmokos</t>
  </si>
  <si>
    <t>Įmokos už išlaikymą švietimo, socialinės
apsaugos ir kitose įstaigose</t>
  </si>
  <si>
    <t xml:space="preserve">Pajamų už socialinio būsto paslaugas
įmokos </t>
  </si>
  <si>
    <t xml:space="preserve">Pajamų už socialinio būsto nuomą 
įmokos </t>
  </si>
  <si>
    <t xml:space="preserve">Pajamos už paslaugas ir nuomą, 
iš viso </t>
  </si>
  <si>
    <t>Likutis ataskaitinio laikotarpio pabaigoje,
iš viso</t>
  </si>
  <si>
    <t>Įstaigos vadovas</t>
  </si>
  <si>
    <t>Vyriausiasis buhalteris</t>
  </si>
  <si>
    <t xml:space="preserve">  </t>
  </si>
  <si>
    <t>VBES</t>
  </si>
  <si>
    <t>Valstybės biudžeto lėšos ES struktūrinių fondų pro</t>
  </si>
  <si>
    <t>ES</t>
  </si>
  <si>
    <t>Europos Sąjungos struktūrinių fondų lėšos</t>
  </si>
  <si>
    <t xml:space="preserve">                             </t>
  </si>
  <si>
    <t xml:space="preserve">Informacijos, reikalingos Lietuvos Respublikos savivaldybių iždų </t>
  </si>
  <si>
    <t>finansinėms ataskaitoms sudaryti,</t>
  </si>
  <si>
    <t>pateikimo taisyklių</t>
  </si>
  <si>
    <t>7 priedas</t>
  </si>
  <si>
    <t xml:space="preserve">(Savivaldybės biudžetinių įstaigų  pajamų įmokų ataskaitos forma S7) </t>
  </si>
  <si>
    <t>KLAIPĖDOS RAJONO SAVIVALDYBĖS VISUOMENĖS SVEIKATOS BIURAS</t>
  </si>
  <si>
    <t>(įstaigos pavadinimas, kodas)</t>
  </si>
  <si>
    <t>(data)</t>
  </si>
  <si>
    <t xml:space="preserve">                       (sudarymo vieta)</t>
  </si>
  <si>
    <t>(Eurai)</t>
  </si>
  <si>
    <t>Didžiosios knygos sąskaitos numeris</t>
  </si>
  <si>
    <t>Didžiosios knygos sąskaitos pavadinimas</t>
  </si>
  <si>
    <t xml:space="preserve">Sukauptos gautinos iš savivaldybės iždo sumos </t>
  </si>
  <si>
    <t>Laikotarpio pradžios likutis</t>
  </si>
  <si>
    <t xml:space="preserve">Pervesta į iždą grąžintinų iš iždo sumų </t>
  </si>
  <si>
    <t>Gauta iš iždo sumų</t>
  </si>
  <si>
    <t>Grąžintinų sumų pokytis</t>
  </si>
  <si>
    <t>Laikotarpio pabaigos likutis
(3+4-5-6)</t>
  </si>
  <si>
    <t>Apskaičiuotos prekių, turto ir paslaugų pardavimo pajamos</t>
  </si>
  <si>
    <t xml:space="preserve">                 -</t>
  </si>
  <si>
    <t>IŠ VISO:</t>
  </si>
  <si>
    <t>(vadovo ar jo įgalioto asmens pareigos)</t>
  </si>
  <si>
    <t>(vyriausiojo buhalterio (buhalterio) ar jo įgalioto asmens pareigos)</t>
  </si>
  <si>
    <t>PAŽYMA DĖL GAUTINŲ, GAUTŲ IR GRĄŽINTINŲ FINANSAVIMO SUMŲ</t>
  </si>
  <si>
    <t>Per ataskaitinį laikotarpį gautos finansavimo sumos:</t>
  </si>
  <si>
    <t>Finansavimo sumų paskirtis</t>
  </si>
  <si>
    <t>Valstybės funkcija</t>
  </si>
  <si>
    <t>Programa</t>
  </si>
  <si>
    <t>Suma</t>
  </si>
  <si>
    <t>Kitoms išlaidoms</t>
  </si>
  <si>
    <t>Iš viso</t>
  </si>
  <si>
    <t>(Parašas) (Vardas ir pavardė)</t>
  </si>
  <si>
    <t>Klaipėdos r. savivaldybės visuomenės sveikatos biuras</t>
  </si>
  <si>
    <t>Klaipėdos raj.savivaldybės administracijos (Biudžeto ir ekonomikos skyriui)</t>
  </si>
  <si>
    <t>Ataskaitinis laikotarpis:</t>
  </si>
  <si>
    <t>Eil.
Nr.</t>
  </si>
  <si>
    <t>Finansavimo
šaltinis</t>
  </si>
  <si>
    <t>Klaipėdos rajono savivaldybės visuomenės sveikatos biuras.300624344</t>
  </si>
  <si>
    <t>(Įstaigos pavadinimas, kodas)</t>
  </si>
  <si>
    <t>(data ir numeris)</t>
  </si>
  <si>
    <t>Programa:</t>
  </si>
  <si>
    <t>Visuomenės sveikatos stiprinimo programa</t>
  </si>
  <si>
    <t>Finansavimo šaltinis: 4.1.2.1.</t>
  </si>
  <si>
    <t>Išlaidų klasifikacija pagal valstybės funkcijas:</t>
  </si>
  <si>
    <t>O7</t>
  </si>
  <si>
    <t>O4</t>
  </si>
  <si>
    <t>O1</t>
  </si>
  <si>
    <t>O2</t>
  </si>
  <si>
    <t>Pareigybės</t>
  </si>
  <si>
    <t>Pareigybių skaičius, vnt.</t>
  </si>
  <si>
    <t>Ataskaitinio laikotarpio patikslintas planas, eurais</t>
  </si>
  <si>
    <t>Įvykdyta, eurais</t>
  </si>
  <si>
    <t>Patvirtinta etatų sąraše</t>
  </si>
  <si>
    <t>Faktiškai</t>
  </si>
  <si>
    <t>už darbą poilsio ir švenčių dienomis, naktinį bei viršvalandinį darbą ir budėjimą</t>
  </si>
  <si>
    <t>skatina-mosioms išmokoms</t>
  </si>
  <si>
    <t>kitoms išmo-koms</t>
  </si>
  <si>
    <t>metų pradžioje</t>
  </si>
  <si>
    <t>ataskaitinio laikotarpio pabaigoje</t>
  </si>
  <si>
    <r>
      <t xml:space="preserve">patikslintas planas (vidutinis skaičius)  </t>
    </r>
    <r>
      <rPr>
        <b/>
        <vertAlign val="superscript"/>
        <sz val="8"/>
        <rFont val="Times New Roman"/>
        <family val="1"/>
        <charset val="186"/>
      </rPr>
      <t>x</t>
    </r>
  </si>
  <si>
    <r>
      <t xml:space="preserve">ataskaitinio laikotarpio vidurkis (įvykdymas)  </t>
    </r>
    <r>
      <rPr>
        <b/>
        <vertAlign val="superscript"/>
        <sz val="8"/>
        <rFont val="Times New Roman"/>
        <family val="1"/>
        <charset val="186"/>
      </rPr>
      <t>x</t>
    </r>
  </si>
  <si>
    <t>Kiti darbuotojai</t>
  </si>
  <si>
    <r>
      <rPr>
        <vertAlign val="superscript"/>
        <sz val="7"/>
        <rFont val="Times New Roman"/>
        <family val="1"/>
        <charset val="186"/>
      </rPr>
      <t xml:space="preserve">x </t>
    </r>
    <r>
      <rPr>
        <sz val="7"/>
        <rFont val="Times New Roman"/>
        <family val="1"/>
        <charset val="186"/>
      </rPr>
      <t xml:space="preserve">    (I+II+III) mėn. /3 arba (I+II+III+IV+V+VI) mėn. /6 </t>
    </r>
  </si>
  <si>
    <t>Finansavimo šaltinis: 4.1.4.1.</t>
  </si>
  <si>
    <t>Plėtoti sveiką gyvenseną ir stiprinti mokinių sveikatos įgūdžius ugdymo įstaigose</t>
  </si>
  <si>
    <t>Jaunimui palankių sveikatos priežiūros paslaugų užtikrinimas</t>
  </si>
  <si>
    <t>Finansavimo šaltinis: 4.1.5.2.</t>
  </si>
  <si>
    <t>Užtikrinti visuomenės sveikatos priežiūros paslaugų prieinamumą ir kokybę</t>
  </si>
  <si>
    <t>Projekto "Sveikos gyvensenos skatinimas Klaipėdos rajone" įgyvendinimas</t>
  </si>
  <si>
    <t>Valiutos kurso įtaka</t>
  </si>
  <si>
    <t>Kompiuterinės techninės ir elektroninių ryšių įrangos įsigijimo išlaidos</t>
  </si>
  <si>
    <t>4.1.1.1. Jaunimo atsakomybės už savo sveikatą skatinimas, mažinant rizikos veiksnių paplitimą tarp jaunimo</t>
  </si>
  <si>
    <t>AA</t>
  </si>
  <si>
    <t>Aplinkos apsaugos rėmimo specialiosios programos l</t>
  </si>
  <si>
    <t>4.1.1.9. Ugdyti gyventojų fizinio aktyvumo įpročius</t>
  </si>
  <si>
    <t>Forma Nr. B-9   metinė, ketvirtinė                                                  patvirtinta Klaipėdos rajono savivaldybės administracijos direktoriaus  2020 m.  Balandžio 1 d. įsakymu Nr AV-724</t>
  </si>
  <si>
    <t>pareiginei algai</t>
  </si>
  <si>
    <t>pareiginės algos kintamajai daliai</t>
  </si>
  <si>
    <t>priedams ir priemokoms</t>
  </si>
  <si>
    <t>už darbą poilsio ir švenčių dienomis, naktinį bei viršvalandinį darbą ir bud.</t>
  </si>
  <si>
    <t xml:space="preserve"> Įstaigos  vadovas,  vadovų pavaduotojai, skyrių, padalinių vadovai</t>
  </si>
  <si>
    <t>Iš jų pareigybės priskiriamos socialiniams darbuotojams</t>
  </si>
  <si>
    <t xml:space="preserve"> Socialiniai darbuotojai</t>
  </si>
  <si>
    <t>Kiti socialiniai darbuotojai (atvejo vadybininkai, užimtumo specialistai, psichologai)</t>
  </si>
  <si>
    <t xml:space="preserve"> Individualios priežiūros personalas (socialinių darbuotojų padėjėjai, lankomosios priežiūros darbuotojai )</t>
  </si>
  <si>
    <t>Sveikatos priežiūros specialistai</t>
  </si>
  <si>
    <t>Pagalbinis medicinos  personalas</t>
  </si>
  <si>
    <t>Iš jų pareigybės priskiriamos D lygiui (darbininkai)</t>
  </si>
  <si>
    <t xml:space="preserve">Iš viso: </t>
  </si>
  <si>
    <t xml:space="preserve"> Visuomenės sveikatos stebėsenos savivaldybėje vykdymas</t>
  </si>
  <si>
    <t>Finansavimo šaltinis: 4.1.1.7.</t>
  </si>
  <si>
    <t>Finansavimo šaltinis: 4.1.1.5.</t>
  </si>
  <si>
    <t>Finansavimo šaltinis:</t>
  </si>
  <si>
    <t>SUVESTINĖ</t>
  </si>
  <si>
    <t xml:space="preserve">Finansavimo šaltinis: </t>
  </si>
  <si>
    <t>Eil.Nr.</t>
  </si>
  <si>
    <t>Pareigybės pavadinimas</t>
  </si>
  <si>
    <t>pareigybių skaičius</t>
  </si>
  <si>
    <t>Visuomenės sveikatos specialistas</t>
  </si>
  <si>
    <t>Visuomenės sveikatos priežiūros specialistas</t>
  </si>
  <si>
    <t>Vardas, pavardė</t>
  </si>
  <si>
    <t>`</t>
  </si>
  <si>
    <t>P A T V I R T I N T A</t>
  </si>
  <si>
    <t>2020 m. kovo 24 d.</t>
  </si>
  <si>
    <t>įsakymu Nr. (5.1.1 E) AV-659</t>
  </si>
  <si>
    <t xml:space="preserve">  Metinė, ketvirtinė</t>
  </si>
  <si>
    <t>(Eurais)</t>
  </si>
  <si>
    <t xml:space="preserve">Iš viso  </t>
  </si>
  <si>
    <t xml:space="preserve"> biudžeto lėšos</t>
  </si>
  <si>
    <t xml:space="preserve">savivaldybės
 biudžeto </t>
  </si>
  <si>
    <t>valstybės biudžeto specialioji tikslinė dotacija</t>
  </si>
  <si>
    <t xml:space="preserve">mokymo lėšos </t>
  </si>
  <si>
    <t xml:space="preserve">ES struktūrinių fondų/valstybės biudžeto </t>
  </si>
  <si>
    <t>ML</t>
  </si>
  <si>
    <t xml:space="preserve">ES/VBES </t>
  </si>
  <si>
    <t>2.1.1.</t>
  </si>
  <si>
    <t>iš jų:</t>
  </si>
  <si>
    <t>gyventojų pajamų mokestis</t>
  </si>
  <si>
    <t>2.1.2.</t>
  </si>
  <si>
    <t>Socialinio draudimo įmokos</t>
  </si>
  <si>
    <t>2.2.1.</t>
  </si>
  <si>
    <t>Prekių ir paslaugų įsigijimo išlaidos</t>
  </si>
  <si>
    <t xml:space="preserve">2.2.1.1.1.1. </t>
  </si>
  <si>
    <t xml:space="preserve">2.2.1.1.1.2. </t>
  </si>
  <si>
    <t>Medikamentų įsigijimo išlaidos</t>
  </si>
  <si>
    <t xml:space="preserve">2.2.1.1.1.5. </t>
  </si>
  <si>
    <t>Ryšių paslaugų įsigijimo išlaidos</t>
  </si>
  <si>
    <t xml:space="preserve">2.2.1.1.1.6. </t>
  </si>
  <si>
    <t>Transporto išlaikymo  išlaidos</t>
  </si>
  <si>
    <t xml:space="preserve">2.2.1.1.1.7. </t>
  </si>
  <si>
    <t>Aprangos ir patalynės įsigijimo išlaidos</t>
  </si>
  <si>
    <t xml:space="preserve">2.2.1.1.1.11. </t>
  </si>
  <si>
    <t xml:space="preserve">2.2.1.1.1.12. </t>
  </si>
  <si>
    <t xml:space="preserve">2.2.1.1.1.14. </t>
  </si>
  <si>
    <t>Materialiojo ir nemat. turto nuomos išlaidos</t>
  </si>
  <si>
    <t xml:space="preserve">2.2.1.1.1.15. </t>
  </si>
  <si>
    <t>Mat. turto paprastojo remonto išlaidos</t>
  </si>
  <si>
    <t xml:space="preserve">2.2.1.1.1.16. </t>
  </si>
  <si>
    <t>2.2.1.1.1.20</t>
  </si>
  <si>
    <t>šildymui</t>
  </si>
  <si>
    <t>elektros energijai</t>
  </si>
  <si>
    <t>vandentiekiui, kanalizacijai</t>
  </si>
  <si>
    <t>atliekų tvarkymui</t>
  </si>
  <si>
    <t>2.2.1.1.1.21.</t>
  </si>
  <si>
    <t>2.2.1.1.1.22.</t>
  </si>
  <si>
    <t>2.2.1.1.1.30</t>
  </si>
  <si>
    <t>Iš viso:</t>
  </si>
  <si>
    <t xml:space="preserve">  (parašas)</t>
  </si>
  <si>
    <t xml:space="preserve">                                  (vardas ir pavardė)</t>
  </si>
  <si>
    <t xml:space="preserve">Valdžios sektoriaus subjektų apskaitos duomenų </t>
  </si>
  <si>
    <t xml:space="preserve">teikimo Finansų ministerijai ir skelbimo taisyklių  </t>
  </si>
  <si>
    <t>9 priedas</t>
  </si>
  <si>
    <t>(Mokėtinų sumų ataskaitos forma)</t>
  </si>
  <si>
    <t>MOKĖTINŲ SUMŲ</t>
  </si>
  <si>
    <t xml:space="preserve">     </t>
  </si>
  <si>
    <t xml:space="preserve">                                             (data)</t>
  </si>
  <si>
    <t>Ministerijos / Savivaldybės</t>
  </si>
  <si>
    <t>(Eurais,ct)</t>
  </si>
  <si>
    <t>Mokėtinos sumos</t>
  </si>
  <si>
    <t>likutis metų pradžioje</t>
  </si>
  <si>
    <t>likutis ataskaitinio laikotarpio pabaigoje</t>
  </si>
  <si>
    <t>iš viso</t>
  </si>
  <si>
    <t>iš jų ilgalaikių įsiskolinimų likutis*</t>
  </si>
  <si>
    <t xml:space="preserve">IŠLAIDOS </t>
  </si>
  <si>
    <t xml:space="preserve">Darbo užmokestis </t>
  </si>
  <si>
    <t>Darbo užmokestis pinigais</t>
  </si>
  <si>
    <t>iš jų: gyventojų pajamų mokestis</t>
  </si>
  <si>
    <t xml:space="preserve">Prekių ir paslaugų įsigijimo išlaidos </t>
  </si>
  <si>
    <t xml:space="preserve">Subsidijos iš  biudžeto lėšų </t>
  </si>
  <si>
    <t>Dotacijos tarptautinėms organizacijoms turtui įsigyti</t>
  </si>
  <si>
    <t>Tradiciniai nuosavi ištekliai</t>
  </si>
  <si>
    <t>Pridėtinės vertės mokesčio nuosavi ištekliai</t>
  </si>
  <si>
    <t>Bendrųjų nacionalinių pajamų nuosavi ištekliai</t>
  </si>
  <si>
    <t xml:space="preserve">Socialinio draudimo išmokos (pašalpos) </t>
  </si>
  <si>
    <t>Socialinė parama (soc. paramos pašalpos) ir rentos</t>
  </si>
  <si>
    <t>Socialinė parama pinigais</t>
  </si>
  <si>
    <t>Socialinė parama natūra</t>
  </si>
  <si>
    <t xml:space="preserve">Kitos išlaidos </t>
  </si>
  <si>
    <t>Stipendijos</t>
  </si>
  <si>
    <t>Kitos išlaidos kitiems einamiesiems tikslams</t>
  </si>
  <si>
    <t xml:space="preserve">Pervedamos Europos Sąjungos, kitos tarptautinės finansinės paramos ir bendrojo finansavimo lėšos </t>
  </si>
  <si>
    <t>MATERIALIOJO IR NEMATERIALIOJO TURTO ĮSIGIJIMO, FINANSINIO TURTO PADIDĖJIMO IR FINANSINIŲ ĮSIPAREIGOJIMŲ VYKDYMO IŠLAIDOS</t>
  </si>
  <si>
    <t>Ilgalaikio materialiojo turto  kūrimo ir įsigijimo išlaidos</t>
  </si>
  <si>
    <t>Biologinio turto ir žemės gelmių išteklių įsigijimo išlaidos</t>
  </si>
  <si>
    <t>Finansinio turto padidėjimo išlaidos (finansinio turto įsigijimo / investavimo išlaidos)</t>
  </si>
  <si>
    <t>IŠ VISO (2 + 3)</t>
  </si>
  <si>
    <t>* Ilgalaikių įsipareigojimų likutis – įsipareigojimai, kurių terminas ilgesnis negu 1 metai.</t>
  </si>
  <si>
    <t>(įstaigos vadovo ar jo įgalioto asmens pareigų pavadinimas)</t>
  </si>
  <si>
    <t>(vyriausiasis buhalteris (buhalteris) / centralizuotos apskaitos įstaigos vadovo arba jo įgalioto asmens pareigų pavadinimas</t>
  </si>
  <si>
    <t>4.1.1.4. Projekto "Įtraukusis sveikatos mokymas sveikatą stiprinančioje aplinkoje" įgyvendinimas</t>
  </si>
  <si>
    <t>Finansavimo šaltinis: 4.1.2.10.</t>
  </si>
  <si>
    <t>Savižudybių prevencijos priemonių įgyvendinimas</t>
  </si>
  <si>
    <t>VBD(COVID)</t>
  </si>
  <si>
    <t>4.1.5.4. "Dotacija patirtoms išlaidoms, susijusioms su darbuotojų darbo užmokesčio didinimu, kompensuoti"</t>
  </si>
  <si>
    <t>Valstybės biudžeto specialioji tikslinė dotacija C</t>
  </si>
  <si>
    <t>Finansavimo šaltinis: 4.1.1.4.</t>
  </si>
  <si>
    <t>Projekto "Įtraukusis sveikatos mokymas sveikatą stiprinančioje aplinkoje" įgyvendinimas</t>
  </si>
  <si>
    <t>2021 m. rugsėjo  20 d. įsakymo Nr. 1K-304    redakcija)</t>
  </si>
  <si>
    <t>Neperdirbto plastiko atliekų nuosavi ištekliai</t>
  </si>
  <si>
    <t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</si>
  <si>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</si>
  <si>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</si>
  <si>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</si>
  <si>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>Pervedamos Europos Sąjungos, kitos tarptautinės finansinės paramos ir bendrojo finansavimo lėšos investicijoms ne valdžios sektoriui</t>
  </si>
  <si>
    <t>Vidaus finansinio turto padidėjimo išlaidos (investavimo į rezidentus išlaidos)</t>
  </si>
  <si>
    <t>Užsienio finansinio turto padidėjimo išlaidos (investavimo į nerezidentus išlaidos)</t>
  </si>
  <si>
    <t>Vidaus finansinių įsipareigojimų vykdymo išlaidos (kreditoriams rezidentams grąžintos skolos)</t>
  </si>
  <si>
    <t xml:space="preserve">IŠ VISO </t>
  </si>
  <si>
    <t xml:space="preserve">  (vyriausiasis buhalteris (buhalteris) / centralizuotos apskaitos įstaigos vadovo arba jo įgalioto asmens pareigų pavadinimas)</t>
  </si>
  <si>
    <t>Prekių, skirtų parduoti arba perduoti, įsigijimo išlaidos</t>
  </si>
  <si>
    <t>Dotacija patirtoms išlaidoms, susijusioms su darbuotojų darbo užmokesčio didinimu, kompensuoti"</t>
  </si>
  <si>
    <t>Finansavimo šaltinis: 4.1.5.4.</t>
  </si>
  <si>
    <t xml:space="preserve">SB - Savivaldybės biudžeto lėšos                       </t>
  </si>
  <si>
    <t>2021 m. rugsėjo  20 d. įsakymo Nr. 1K-304 redakcija)</t>
  </si>
  <si>
    <t>2021 M. GRUODŽIO MĖN. 31 D.</t>
  </si>
  <si>
    <t>2022.01.03 Nr.________________</t>
  </si>
  <si>
    <t>2022.01.04 Nr.________________</t>
  </si>
  <si>
    <t xml:space="preserve"> PAŽYMA APIE PAJAMAS UŽ PASLAUGAS IR NUOMĄ  2021 m. GRUODŽIO 31 d.</t>
  </si>
  <si>
    <t>SAVIVALDYBĖS BIUDŽETINIŲ ĮSTAIGŲ  PAJAMŲ ĮMOKŲ ATASKAITA UŽ  2021___ METŲ _____IV_____ KETVIRTĮ</t>
  </si>
  <si>
    <t>2022-01-04 Nr.______</t>
  </si>
  <si>
    <t>2021-12-31</t>
  </si>
  <si>
    <t>Ilgalaikiam turtui įsigyti</t>
  </si>
  <si>
    <t>SVEIKATOS PRIEŽIŪROS, SOCIALINĖS APSAUGOS ETATŲ  IR IŠLAIDŲ DARBO UŽMOKESČIUI  PLANO ĮVYKDYMO ATASKAITA 2021 m. GRUODŽIO mėn. 31 d.</t>
  </si>
  <si>
    <t>2022-01-04 Nr.42</t>
  </si>
  <si>
    <t>2022-01-04 Nr.43</t>
  </si>
  <si>
    <t>2022-01-04 Nr.44</t>
  </si>
  <si>
    <t>2022-01-04 Nr.45</t>
  </si>
  <si>
    <t>2022-01-04 Nr.46</t>
  </si>
  <si>
    <t>2022-01-04 Nr.47</t>
  </si>
  <si>
    <t>2022-01-04 Nr.48</t>
  </si>
  <si>
    <t>2022-01-04 Nr.49</t>
  </si>
  <si>
    <t>2022-01-04 Nr.50</t>
  </si>
  <si>
    <t>2022-01-04 Nr.51</t>
  </si>
  <si>
    <t>2022-01-04 Nr.52</t>
  </si>
  <si>
    <t>2022-01-04 Nr.53</t>
  </si>
  <si>
    <t>2022-01-04 Nr.54</t>
  </si>
  <si>
    <t>2022-01-04 Nr.55</t>
  </si>
  <si>
    <t>2022-01-04 Nr.56</t>
  </si>
  <si>
    <t>PAŽYMA APIE NEUŽIMTAS PAREIGYBES  2021 m.GRUODŽIO mėn. 31 d.</t>
  </si>
  <si>
    <t>Metinė</t>
  </si>
  <si>
    <t>Gargždai</t>
  </si>
  <si>
    <t xml:space="preserve">                                    (data)</t>
  </si>
  <si>
    <t xml:space="preserve">Klaipėdos rajono savivaldybės </t>
  </si>
  <si>
    <t>2007 m. sausio 2 d.</t>
  </si>
  <si>
    <t>įsakymu Nr. AV-4</t>
  </si>
  <si>
    <t>Įstaigos pavadinimas</t>
  </si>
  <si>
    <r>
      <t xml:space="preserve">Ketvirtinė, </t>
    </r>
    <r>
      <rPr>
        <u/>
        <sz val="10"/>
        <rFont val="Times New Roman Baltic"/>
        <charset val="186"/>
      </rPr>
      <t>metinė</t>
    </r>
  </si>
  <si>
    <t>( Eur. )</t>
  </si>
  <si>
    <t>Tikslinių lėšų pavadinimas</t>
  </si>
  <si>
    <t>Likutis metų pradžioje</t>
  </si>
  <si>
    <t>Gauta lėšų</t>
  </si>
  <si>
    <t>Panaudota lėšų</t>
  </si>
  <si>
    <t>Likutis laikotarpio pabaigoje</t>
  </si>
  <si>
    <t>2 proc. nuo GPM</t>
  </si>
  <si>
    <t>Klaipėdos rajono savivaldybės visuomenės sveikatos rėmimo specialioji programa</t>
  </si>
  <si>
    <t>Skuodo rajono savivaldybės administracija(specialios tikslinės dotacijos sveikatos apsaugos ministerijos kuruojamoms valstybinėms visuomenės sveikatos priežiūros funkcijoms vykdyti)</t>
  </si>
  <si>
    <t>Rietavo savivaldybės administracija(specialios tikslinės dotacijos sveikatos apsaugos ministerijos kuruojamoms valstybinėms visuomenės sveikatos priežiūros funkcijoms vykdyti)</t>
  </si>
  <si>
    <t xml:space="preserve">Projekto Nr.08.4.2-ESFA-R-630-81-0004 „Sveikos gyvensenos skatinimas Rietavo savivaldybėje“ </t>
  </si>
  <si>
    <t>(Vardas, pavardė)</t>
  </si>
  <si>
    <t>TIKSLINIŲ LĖŠŲ GAVIMAS IR PANAUDOJIMAS 2021 M GRUODŽIO 31 D.</t>
  </si>
  <si>
    <t>Sudaryta 2022 m. sausio 10 d.</t>
  </si>
  <si>
    <t>Dotacija patirtoms išlaidoms už ėminių COVID-19 ligos (koronoviruso infekcijos) tyrimui ir greitojo testo atlikimo paslaugas</t>
  </si>
  <si>
    <t>PAŽYMA PRIE MOKĖTINŲ SUMŲ 2021 M. GRUODŽIO 31 D.  ATASKAITOS 9 PRIEDO</t>
  </si>
  <si>
    <t>PAŽYMA DĖL SUKAUPTŲ FINANSAVIMO SUMŲ</t>
  </si>
  <si>
    <t>2021-10-19 Nr.______</t>
  </si>
  <si>
    <t>Sukaupta finansavimo pajamų suma ataskaitinio laikotarpio pabaigoje:</t>
  </si>
  <si>
    <t>Atostogų rezervas, iš jų:</t>
  </si>
  <si>
    <t>socialinio draudimo įmokos</t>
  </si>
  <si>
    <t>2021 m. gruodžio mėn. 31 d.</t>
  </si>
  <si>
    <t>4 ketvirtis</t>
  </si>
  <si>
    <t xml:space="preserve">                          2022.01.19 Nr.________________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</si>
</sst>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0.00;#0.00;"/>
    <numFmt numFmtId="166" formatCode="#0.0;\-#0.0;"/>
    <numFmt numFmtId="167" formatCode="#0.0;\-#0;"/>
  </numFmts>
  <fonts count="87">
    <font>
      <sz val="11"/>
      <color theme="1"/>
      <name val="Calibri"/>
      <family val="2"/>
      <scheme val="minor"/>
    </font>
    <font>
      <sz val="10"/>
      <color indexed="8"/>
      <name val="Times New Roman Baltic"/>
    </font>
    <font>
      <sz val="8"/>
      <color indexed="8"/>
      <name val="Times New Roman Baltic"/>
    </font>
    <font>
      <sz val="11"/>
      <color indexed="8"/>
      <name val="Times New Roman Baltic"/>
    </font>
    <font>
      <b/>
      <sz val="12"/>
      <color indexed="8"/>
      <name val="Times New Roman Baltic"/>
    </font>
    <font>
      <b/>
      <sz val="11"/>
      <color indexed="8"/>
      <name val="Times New Roman Baltic"/>
    </font>
    <font>
      <sz val="9"/>
      <color indexed="8"/>
      <name val="Times New Roman Baltic"/>
    </font>
    <font>
      <b/>
      <sz val="9"/>
      <color indexed="8"/>
      <name val="Times New Roman Baltic"/>
    </font>
    <font>
      <b/>
      <sz val="10"/>
      <color indexed="8"/>
      <name val="Times New Roman Baltic"/>
    </font>
    <font>
      <i/>
      <sz val="10"/>
      <color indexed="8"/>
      <name val="Times New Roman Baltic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9"/>
      <name val="Arial"/>
      <family val="2"/>
      <charset val="186"/>
    </font>
    <font>
      <sz val="10"/>
      <name val="Arial"/>
      <family val="2"/>
      <charset val="186"/>
    </font>
    <font>
      <u/>
      <sz val="10"/>
      <name val="Arial"/>
      <family val="2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indexed="1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EYInterstate Light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Times New Roman Baltic"/>
      <charset val="186"/>
    </font>
    <font>
      <sz val="11"/>
      <color indexed="10"/>
      <name val="Times New Roman"/>
      <family val="1"/>
      <charset val="186"/>
    </font>
    <font>
      <sz val="8"/>
      <name val="Arial"/>
      <family val="2"/>
      <charset val="186"/>
    </font>
    <font>
      <sz val="9"/>
      <name val="Arial"/>
      <family val="2"/>
      <charset val="186"/>
    </font>
    <font>
      <sz val="7"/>
      <name val="Times New Roman"/>
      <family val="1"/>
      <charset val="186"/>
    </font>
    <font>
      <sz val="10"/>
      <name val="TimesLT"/>
      <family val="1"/>
      <charset val="186"/>
    </font>
    <font>
      <sz val="9"/>
      <name val="Times New Roman Baltic"/>
      <family val="1"/>
      <charset val="186"/>
    </font>
    <font>
      <b/>
      <sz val="9"/>
      <name val="Times New Roman Baltic"/>
      <family val="1"/>
      <charset val="186"/>
    </font>
    <font>
      <sz val="7"/>
      <name val="Times New Roman Baltic"/>
      <charset val="186"/>
    </font>
    <font>
      <sz val="9"/>
      <name val="Times New Roman Baltic"/>
      <charset val="186"/>
    </font>
    <font>
      <sz val="7.5"/>
      <name val="Times New Roman"/>
      <family val="1"/>
      <charset val="186"/>
    </font>
    <font>
      <sz val="10"/>
      <name val="Times New Roman Baltic"/>
      <family val="1"/>
      <charset val="186"/>
    </font>
    <font>
      <b/>
      <vertAlign val="superscript"/>
      <sz val="8"/>
      <name val="Times New Roman"/>
      <family val="1"/>
      <charset val="186"/>
    </font>
    <font>
      <b/>
      <sz val="10"/>
      <name val="Times New Roman Baltic"/>
      <charset val="186"/>
    </font>
    <font>
      <vertAlign val="superscript"/>
      <sz val="7"/>
      <name val="Times New Roman"/>
      <family val="1"/>
      <charset val="186"/>
    </font>
    <font>
      <sz val="11"/>
      <color theme="1"/>
      <name val="Calibri"/>
      <family val="2"/>
      <scheme val="minor"/>
    </font>
    <font>
      <sz val="9"/>
      <color indexed="8"/>
      <name val="Arial"/>
      <family val="2"/>
      <charset val="186"/>
    </font>
    <font>
      <i/>
      <sz val="8"/>
      <name val="Times New Roman"/>
      <family val="1"/>
      <charset val="186"/>
    </font>
    <font>
      <sz val="8"/>
      <name val="Times New Roman Baltic"/>
      <charset val="186"/>
    </font>
    <font>
      <i/>
      <sz val="8"/>
      <name val="Times New Roman Baltic"/>
      <charset val="186"/>
    </font>
    <font>
      <b/>
      <sz val="8"/>
      <name val="Times New Roman Baltic"/>
      <charset val="186"/>
    </font>
    <font>
      <sz val="10"/>
      <name val="TimesLT"/>
      <charset val="186"/>
    </font>
    <font>
      <sz val="8"/>
      <color indexed="8"/>
      <name val="Times New Roman"/>
      <family val="1"/>
      <charset val="186"/>
    </font>
    <font>
      <sz val="8"/>
      <color indexed="8"/>
      <name val="Arial"/>
      <family val="2"/>
      <charset val="186"/>
    </font>
    <font>
      <b/>
      <sz val="12"/>
      <color indexed="8"/>
      <name val="Times New Roman"/>
      <family val="1"/>
      <charset val="186"/>
    </font>
    <font>
      <sz val="10"/>
      <color indexed="8"/>
      <name val="Arial"/>
      <family val="2"/>
      <charset val="186"/>
    </font>
    <font>
      <sz val="9"/>
      <color indexed="8"/>
      <name val="Arial"/>
      <family val="2"/>
      <charset val="186"/>
    </font>
    <font>
      <b/>
      <sz val="9"/>
      <color indexed="8"/>
      <name val="Times New Roman"/>
      <family val="1"/>
      <charset val="186"/>
    </font>
    <font>
      <b/>
      <sz val="9"/>
      <color indexed="8"/>
      <name val="Arial"/>
      <family val="2"/>
      <charset val="186"/>
    </font>
    <font>
      <sz val="12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vertAlign val="superscript"/>
      <sz val="12"/>
      <color indexed="8"/>
      <name val="Times New Roman"/>
      <family val="1"/>
      <charset val="186"/>
    </font>
    <font>
      <vertAlign val="superscript"/>
      <sz val="10"/>
      <color indexed="8"/>
      <name val="Times New Roman"/>
      <family val="1"/>
      <charset val="186"/>
    </font>
    <font>
      <sz val="11"/>
      <color indexed="8"/>
      <name val="Calibri"/>
      <family val="2"/>
      <charset val="186"/>
    </font>
    <font>
      <sz val="9"/>
      <color indexed="8"/>
      <name val="Times New Roman"/>
      <family val="1"/>
      <charset val="186"/>
    </font>
    <font>
      <sz val="11"/>
      <color indexed="8"/>
      <name val="Times New Roman"/>
      <family val="1"/>
      <charset val="186"/>
    </font>
    <font>
      <strike/>
      <sz val="10"/>
      <color indexed="8"/>
      <name val="Times New Roman Baltic"/>
    </font>
    <font>
      <b/>
      <sz val="8"/>
      <color indexed="8"/>
      <name val="Times New Roman Baltic"/>
    </font>
    <font>
      <b/>
      <sz val="11"/>
      <color indexed="8"/>
      <name val="Times New Roman"/>
      <family val="1"/>
      <charset val="186"/>
    </font>
    <font>
      <b/>
      <sz val="11"/>
      <color indexed="8"/>
      <name val="Calibri"/>
      <family val="2"/>
      <charset val="186"/>
    </font>
    <font>
      <b/>
      <sz val="11"/>
      <name val="Times New Roman"/>
      <family val="1"/>
      <charset val="186"/>
    </font>
    <font>
      <b/>
      <sz val="12"/>
      <name val="Times New Roman Baltic"/>
      <charset val="186"/>
    </font>
    <font>
      <sz val="8"/>
      <name val="Times New Roman Baltic"/>
      <family val="1"/>
      <charset val="186"/>
    </font>
    <font>
      <sz val="12"/>
      <name val="Times New Roman Baltic"/>
      <family val="1"/>
      <charset val="186"/>
    </font>
    <font>
      <u/>
      <sz val="10"/>
      <name val="Times New Roman Baltic"/>
      <charset val="186"/>
    </font>
    <font>
      <b/>
      <sz val="11"/>
      <name val="Times New Roman Baltic"/>
      <charset val="186"/>
    </font>
    <font>
      <sz val="11"/>
      <name val="Times New Roman Baltic"/>
      <family val="1"/>
      <charset val="186"/>
    </font>
    <font>
      <sz val="11.5"/>
      <color theme="1"/>
      <name val="Times New Roman"/>
      <family val="1"/>
      <charset val="186"/>
    </font>
    <font>
      <b/>
      <sz val="10"/>
      <name val="Times New Roman Baltic"/>
      <family val="1"/>
      <charset val="186"/>
    </font>
    <font>
      <b/>
      <sz val="8"/>
      <name val="Times New Roman Baltic"/>
      <family val="1"/>
      <charset val="186"/>
    </font>
    <font>
      <vertAlign val="superscript"/>
      <sz val="10"/>
      <name val="Arial"/>
      <family val="2"/>
      <charset val="186"/>
    </font>
    <font>
      <b/>
      <sz val="11"/>
      <color indexed="8"/>
      <name val="Times New Roman"/>
    </font>
    <font>
      <sz val="11"/>
      <color indexed="8"/>
      <name val="Times New Roman"/>
    </font>
    <font>
      <sz val="9"/>
      <color indexed="8"/>
      <name val="Times New Roman"/>
    </font>
    <font>
      <b/>
      <sz val="12"/>
      <color indexed="8"/>
      <name val="Times New Roman"/>
    </font>
    <font>
      <sz val="10"/>
      <color indexed="8"/>
      <name val="Times New Roman"/>
    </font>
    <font>
      <b/>
      <sz val="11"/>
      <color indexed="8"/>
      <name val="Calibri"/>
    </font>
    <font>
      <sz val="12"/>
      <color indexed="8"/>
      <name val="Times New Roman"/>
    </font>
    <font>
      <b/>
      <sz val="9"/>
      <color indexed="8"/>
      <name val="Times New Roman"/>
    </font>
    <font>
      <i/>
      <sz val="9"/>
      <color indexed="8"/>
      <name val="Times New Roman"/>
    </font>
    <font>
      <sz val="8"/>
      <color indexed="8"/>
      <name val="Times New Roman"/>
    </font>
    <font>
      <vertAlign val="superscript"/>
      <sz val="9"/>
      <color indexed="8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7"/>
        <bgColor indexed="9"/>
      </patternFill>
    </fill>
    <fill>
      <patternFill patternType="solid">
        <fgColor indexed="10"/>
        <bgColor indexed="9"/>
      </patternFill>
    </fill>
    <fill>
      <patternFill patternType="solid">
        <fgColor indexed="11"/>
        <bgColor indexed="9"/>
      </patternFill>
    </fill>
  </fills>
  <borders count="59">
    <border>
      <left/>
      <right/>
      <top/>
      <bottom/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/>
    <xf numFmtId="0" fontId="25" fillId="0" borderId="0"/>
    <xf numFmtId="0" fontId="30" fillId="0" borderId="0"/>
    <xf numFmtId="0" fontId="25" fillId="0" borderId="0"/>
    <xf numFmtId="0" fontId="13" fillId="0" borderId="0"/>
    <xf numFmtId="0" fontId="30" fillId="0" borderId="0"/>
    <xf numFmtId="0" fontId="40" fillId="0" borderId="0"/>
    <xf numFmtId="0" fontId="46" fillId="0" borderId="0"/>
    <xf numFmtId="0" fontId="58" fillId="0" borderId="0" applyFill="0" applyProtection="0"/>
  </cellStyleXfs>
  <cellXfs count="740">
    <xf numFmtId="0" fontId="0" fillId="0" borderId="0" xfId="0"/>
    <xf numFmtId="0" fontId="0" fillId="0" borderId="16" xfId="0" applyBorder="1"/>
    <xf numFmtId="0" fontId="23" fillId="0" borderId="0" xfId="0" applyFont="1" applyProtection="1">
      <protection locked="0"/>
    </xf>
    <xf numFmtId="0" fontId="23" fillId="0" borderId="0" xfId="0" applyFont="1"/>
    <xf numFmtId="0" fontId="23" fillId="0" borderId="0" xfId="0" applyFont="1" applyAlignment="1" applyProtection="1">
      <alignment wrapText="1"/>
      <protection locked="0"/>
    </xf>
    <xf numFmtId="0" fontId="23" fillId="0" borderId="0" xfId="0" applyFont="1" applyBorder="1" applyAlignment="1" applyProtection="1">
      <protection locked="0"/>
    </xf>
    <xf numFmtId="1" fontId="34" fillId="0" borderId="0" xfId="0" applyNumberFormat="1" applyFont="1" applyBorder="1" applyAlignment="1" applyProtection="1">
      <protection locked="0"/>
    </xf>
    <xf numFmtId="1" fontId="15" fillId="0" borderId="30" xfId="0" applyNumberFormat="1" applyFont="1" applyFill="1" applyBorder="1" applyAlignment="1" applyProtection="1">
      <alignment horizontal="center"/>
      <protection locked="0"/>
    </xf>
    <xf numFmtId="0" fontId="15" fillId="0" borderId="30" xfId="0" applyFont="1" applyFill="1" applyBorder="1" applyAlignment="1" applyProtection="1">
      <alignment horizontal="center"/>
      <protection locked="0"/>
    </xf>
    <xf numFmtId="1" fontId="25" fillId="0" borderId="30" xfId="0" applyNumberFormat="1" applyFont="1" applyBorder="1" applyAlignment="1" applyProtection="1">
      <alignment horizontal="center"/>
      <protection locked="0"/>
    </xf>
    <xf numFmtId="0" fontId="22" fillId="0" borderId="27" xfId="0" applyFont="1" applyBorder="1" applyAlignment="1" applyProtection="1">
      <alignment horizontal="center" vertical="center" wrapText="1"/>
      <protection locked="0"/>
    </xf>
    <xf numFmtId="0" fontId="22" fillId="0" borderId="40" xfId="0" applyFont="1" applyBorder="1" applyAlignment="1" applyProtection="1">
      <alignment horizontal="center" vertical="center" wrapText="1"/>
      <protection locked="0"/>
    </xf>
    <xf numFmtId="0" fontId="22" fillId="0" borderId="39" xfId="0" applyFont="1" applyBorder="1" applyAlignment="1" applyProtection="1">
      <alignment horizontal="center" wrapText="1"/>
      <protection locked="0"/>
    </xf>
    <xf numFmtId="0" fontId="22" fillId="0" borderId="30" xfId="0" applyFont="1" applyBorder="1" applyAlignment="1" applyProtection="1">
      <alignment horizontal="center" wrapText="1"/>
      <protection locked="0"/>
    </xf>
    <xf numFmtId="0" fontId="22" fillId="0" borderId="27" xfId="0" applyFont="1" applyBorder="1" applyAlignment="1" applyProtection="1">
      <alignment horizontal="center" wrapText="1"/>
      <protection locked="0"/>
    </xf>
    <xf numFmtId="0" fontId="22" fillId="0" borderId="40" xfId="0" applyFont="1" applyBorder="1" applyAlignment="1" applyProtection="1">
      <alignment horizontal="center" wrapText="1"/>
      <protection locked="0"/>
    </xf>
    <xf numFmtId="0" fontId="22" fillId="0" borderId="42" xfId="0" applyFont="1" applyBorder="1" applyAlignment="1" applyProtection="1">
      <alignment horizontal="center" wrapText="1"/>
      <protection locked="0"/>
    </xf>
    <xf numFmtId="0" fontId="22" fillId="0" borderId="41" xfId="0" applyFont="1" applyBorder="1" applyAlignment="1" applyProtection="1">
      <alignment horizontal="center" wrapText="1"/>
      <protection locked="0"/>
    </xf>
    <xf numFmtId="0" fontId="34" fillId="0" borderId="30" xfId="0" applyFont="1" applyBorder="1" applyAlignment="1" applyProtection="1">
      <alignment horizontal="right" wrapText="1"/>
      <protection locked="0"/>
    </xf>
    <xf numFmtId="0" fontId="34" fillId="0" borderId="20" xfId="0" applyFont="1" applyBorder="1" applyAlignment="1" applyProtection="1">
      <alignment horizontal="right" wrapText="1"/>
      <protection locked="0"/>
    </xf>
    <xf numFmtId="0" fontId="29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0" fillId="0" borderId="30" xfId="0" applyBorder="1"/>
    <xf numFmtId="0" fontId="20" fillId="0" borderId="0" xfId="0" applyFont="1" applyAlignment="1" applyProtection="1">
      <alignment wrapText="1"/>
      <protection locked="0"/>
    </xf>
    <xf numFmtId="0" fontId="31" fillId="0" borderId="0" xfId="2" applyFont="1" applyProtection="1">
      <protection locked="0"/>
    </xf>
    <xf numFmtId="0" fontId="32" fillId="0" borderId="0" xfId="2" applyFont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23" fillId="0" borderId="0" xfId="3" applyFont="1" applyAlignment="1" applyProtection="1">
      <alignment vertical="center" wrapText="1"/>
      <protection locked="0"/>
    </xf>
    <xf numFmtId="0" fontId="23" fillId="0" borderId="0" xfId="3" applyFont="1" applyProtection="1">
      <protection locked="0"/>
    </xf>
    <xf numFmtId="0" fontId="23" fillId="0" borderId="0" xfId="3" applyFont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23" fillId="0" borderId="0" xfId="3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right"/>
      <protection locked="0"/>
    </xf>
    <xf numFmtId="1" fontId="34" fillId="0" borderId="0" xfId="0" applyNumberFormat="1" applyFont="1" applyProtection="1">
      <protection locked="0"/>
    </xf>
    <xf numFmtId="0" fontId="35" fillId="0" borderId="0" xfId="3" applyFont="1" applyAlignment="1" applyProtection="1">
      <alignment wrapText="1"/>
      <protection locked="0"/>
    </xf>
    <xf numFmtId="164" fontId="36" fillId="0" borderId="0" xfId="4" applyNumberFormat="1" applyFont="1" applyProtection="1">
      <protection locked="0"/>
    </xf>
    <xf numFmtId="164" fontId="36" fillId="0" borderId="0" xfId="4" applyNumberFormat="1" applyFont="1" applyAlignment="1" applyProtection="1">
      <alignment horizontal="left"/>
      <protection locked="0"/>
    </xf>
    <xf numFmtId="164" fontId="36" fillId="0" borderId="0" xfId="4" applyNumberFormat="1" applyFont="1" applyAlignment="1" applyProtection="1">
      <alignment horizontal="center"/>
      <protection locked="0"/>
    </xf>
    <xf numFmtId="0" fontId="35" fillId="0" borderId="0" xfId="3" applyFont="1" applyAlignment="1" applyProtection="1">
      <alignment vertical="center" wrapText="1"/>
      <protection locked="0"/>
    </xf>
    <xf numFmtId="164" fontId="36" fillId="0" borderId="0" xfId="4" applyNumberFormat="1" applyFont="1" applyAlignment="1" applyProtection="1">
      <alignment horizontal="right"/>
      <protection locked="0"/>
    </xf>
    <xf numFmtId="0" fontId="15" fillId="0" borderId="28" xfId="0" applyFont="1" applyBorder="1" applyProtection="1">
      <protection locked="0"/>
    </xf>
    <xf numFmtId="164" fontId="31" fillId="0" borderId="0" xfId="4" applyNumberFormat="1" applyFont="1" applyProtection="1">
      <protection locked="0"/>
    </xf>
    <xf numFmtId="0" fontId="22" fillId="0" borderId="27" xfId="0" applyFont="1" applyBorder="1" applyAlignment="1">
      <alignment wrapText="1"/>
    </xf>
    <xf numFmtId="0" fontId="25" fillId="0" borderId="39" xfId="0" applyFont="1" applyBorder="1" applyAlignment="1" applyProtection="1">
      <alignment horizontal="right" wrapText="1"/>
      <protection locked="0"/>
    </xf>
    <xf numFmtId="0" fontId="25" fillId="0" borderId="30" xfId="0" applyFont="1" applyBorder="1" applyAlignment="1" applyProtection="1">
      <alignment horizontal="right" wrapText="1"/>
      <protection locked="0"/>
    </xf>
    <xf numFmtId="0" fontId="25" fillId="0" borderId="27" xfId="0" applyFont="1" applyBorder="1" applyAlignment="1" applyProtection="1">
      <alignment horizontal="right" wrapText="1"/>
      <protection locked="0"/>
    </xf>
    <xf numFmtId="0" fontId="25" fillId="0" borderId="40" xfId="0" applyFont="1" applyBorder="1" applyAlignment="1" applyProtection="1">
      <alignment horizontal="right" wrapText="1"/>
      <protection locked="0"/>
    </xf>
    <xf numFmtId="1" fontId="25" fillId="2" borderId="41" xfId="0" applyNumberFormat="1" applyFont="1" applyFill="1" applyBorder="1" applyAlignment="1">
      <alignment horizontal="right" wrapText="1"/>
    </xf>
    <xf numFmtId="0" fontId="42" fillId="0" borderId="27" xfId="0" applyFont="1" applyBorder="1" applyAlignment="1">
      <alignment wrapText="1"/>
    </xf>
    <xf numFmtId="0" fontId="43" fillId="0" borderId="27" xfId="0" applyFont="1" applyBorder="1" applyAlignment="1">
      <alignment horizontal="left" wrapText="1"/>
    </xf>
    <xf numFmtId="0" fontId="44" fillId="0" borderId="27" xfId="0" applyFont="1" applyBorder="1" applyAlignment="1">
      <alignment horizontal="left" wrapText="1"/>
    </xf>
    <xf numFmtId="0" fontId="25" fillId="0" borderId="43" xfId="0" applyFont="1" applyBorder="1" applyAlignment="1" applyProtection="1">
      <alignment horizontal="right" wrapText="1"/>
      <protection locked="0"/>
    </xf>
    <xf numFmtId="0" fontId="25" fillId="0" borderId="20" xfId="0" applyFont="1" applyBorder="1" applyAlignment="1" applyProtection="1">
      <alignment horizontal="right" wrapText="1"/>
      <protection locked="0"/>
    </xf>
    <xf numFmtId="0" fontId="25" fillId="0" borderId="17" xfId="0" applyFont="1" applyBorder="1" applyAlignment="1" applyProtection="1">
      <alignment horizontal="right" wrapText="1"/>
      <protection locked="0"/>
    </xf>
    <xf numFmtId="0" fontId="25" fillId="0" borderId="45" xfId="0" applyFont="1" applyBorder="1" applyAlignment="1" applyProtection="1">
      <alignment horizontal="right" wrapText="1"/>
      <protection locked="0"/>
    </xf>
    <xf numFmtId="0" fontId="45" fillId="2" borderId="47" xfId="0" applyFont="1" applyFill="1" applyBorder="1" applyAlignment="1" applyProtection="1">
      <alignment horizontal="left" wrapText="1"/>
      <protection locked="0"/>
    </xf>
    <xf numFmtId="0" fontId="38" fillId="2" borderId="39" xfId="0" applyFont="1" applyFill="1" applyBorder="1" applyAlignment="1">
      <alignment horizontal="right" wrapText="1"/>
    </xf>
    <xf numFmtId="0" fontId="38" fillId="2" borderId="30" xfId="0" applyFont="1" applyFill="1" applyBorder="1" applyAlignment="1">
      <alignment horizontal="right" wrapText="1"/>
    </xf>
    <xf numFmtId="0" fontId="38" fillId="2" borderId="41" xfId="0" applyFont="1" applyFill="1" applyBorder="1" applyAlignment="1">
      <alignment horizontal="right" wrapText="1"/>
    </xf>
    <xf numFmtId="0" fontId="42" fillId="2" borderId="27" xfId="0" applyFont="1" applyFill="1" applyBorder="1" applyAlignment="1">
      <alignment vertical="center" wrapText="1"/>
    </xf>
    <xf numFmtId="0" fontId="23" fillId="2" borderId="49" xfId="0" applyFont="1" applyFill="1" applyBorder="1" applyProtection="1">
      <protection locked="0"/>
    </xf>
    <xf numFmtId="0" fontId="23" fillId="2" borderId="50" xfId="0" applyFont="1" applyFill="1" applyBorder="1" applyProtection="1">
      <protection locked="0"/>
    </xf>
    <xf numFmtId="0" fontId="23" fillId="2" borderId="51" xfId="0" applyFont="1" applyFill="1" applyBorder="1" applyProtection="1">
      <protection locked="0"/>
    </xf>
    <xf numFmtId="0" fontId="15" fillId="0" borderId="0" xfId="0" applyFont="1" applyAlignment="1" applyProtection="1">
      <alignment wrapText="1"/>
      <protection locked="0"/>
    </xf>
    <xf numFmtId="0" fontId="23" fillId="0" borderId="16" xfId="0" applyFont="1" applyBorder="1" applyProtection="1">
      <protection locked="0"/>
    </xf>
    <xf numFmtId="0" fontId="29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23" fillId="0" borderId="0" xfId="0" applyFont="1" applyBorder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/>
      <protection locked="0"/>
    </xf>
    <xf numFmtId="0" fontId="15" fillId="0" borderId="16" xfId="0" applyFont="1" applyBorder="1" applyAlignment="1" applyProtection="1">
      <alignment horizontal="left"/>
      <protection locked="0"/>
    </xf>
    <xf numFmtId="1" fontId="25" fillId="0" borderId="39" xfId="0" applyNumberFormat="1" applyFont="1" applyBorder="1" applyAlignment="1" applyProtection="1">
      <alignment horizontal="right" wrapText="1"/>
      <protection locked="0"/>
    </xf>
    <xf numFmtId="1" fontId="25" fillId="0" borderId="30" xfId="0" applyNumberFormat="1" applyFont="1" applyBorder="1" applyAlignment="1" applyProtection="1">
      <alignment horizontal="right" wrapText="1"/>
      <protection locked="0"/>
    </xf>
    <xf numFmtId="1" fontId="25" fillId="0" borderId="27" xfId="0" applyNumberFormat="1" applyFont="1" applyBorder="1" applyAlignment="1" applyProtection="1">
      <alignment horizontal="right" wrapText="1"/>
      <protection locked="0"/>
    </xf>
    <xf numFmtId="1" fontId="25" fillId="0" borderId="43" xfId="0" applyNumberFormat="1" applyFont="1" applyBorder="1" applyAlignment="1" applyProtection="1">
      <alignment horizontal="right" wrapText="1"/>
      <protection locked="0"/>
    </xf>
    <xf numFmtId="1" fontId="25" fillId="0" borderId="20" xfId="0" applyNumberFormat="1" applyFont="1" applyBorder="1" applyAlignment="1" applyProtection="1">
      <alignment horizontal="right" wrapText="1"/>
      <protection locked="0"/>
    </xf>
    <xf numFmtId="1" fontId="25" fillId="0" borderId="17" xfId="0" applyNumberFormat="1" applyFont="1" applyBorder="1" applyAlignment="1" applyProtection="1">
      <alignment horizontal="right" wrapText="1"/>
      <protection locked="0"/>
    </xf>
    <xf numFmtId="1" fontId="38" fillId="2" borderId="39" xfId="0" applyNumberFormat="1" applyFont="1" applyFill="1" applyBorder="1" applyAlignment="1">
      <alignment horizontal="right" wrapText="1"/>
    </xf>
    <xf numFmtId="1" fontId="38" fillId="2" borderId="30" xfId="0" applyNumberFormat="1" applyFont="1" applyFill="1" applyBorder="1" applyAlignment="1">
      <alignment horizontal="right" wrapText="1"/>
    </xf>
    <xf numFmtId="1" fontId="38" fillId="2" borderId="41" xfId="0" applyNumberFormat="1" applyFont="1" applyFill="1" applyBorder="1" applyAlignment="1">
      <alignment horizontal="right" wrapText="1"/>
    </xf>
    <xf numFmtId="0" fontId="0" fillId="0" borderId="0" xfId="0" applyFill="1"/>
    <xf numFmtId="0" fontId="0" fillId="0" borderId="0" xfId="0" applyFill="1" applyAlignment="1"/>
    <xf numFmtId="0" fontId="0" fillId="0" borderId="0" xfId="0" applyFill="1" applyBorder="1" applyAlignment="1"/>
    <xf numFmtId="0" fontId="11" fillId="0" borderId="0" xfId="0" applyFont="1" applyFill="1" applyAlignment="1"/>
    <xf numFmtId="0" fontId="11" fillId="0" borderId="0" xfId="0" applyFont="1" applyFill="1" applyAlignment="1">
      <alignment horizontal="left"/>
    </xf>
    <xf numFmtId="0" fontId="13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0" fillId="0" borderId="0" xfId="0" applyFont="1" applyFill="1" applyAlignment="1">
      <alignment horizontal="right"/>
    </xf>
    <xf numFmtId="0" fontId="0" fillId="0" borderId="0" xfId="0" applyFill="1" applyBorder="1"/>
    <xf numFmtId="0" fontId="0" fillId="0" borderId="17" xfId="0" applyFill="1" applyBorder="1"/>
    <xf numFmtId="0" fontId="0" fillId="0" borderId="18" xfId="0" applyFill="1" applyBorder="1"/>
    <xf numFmtId="0" fontId="0" fillId="0" borderId="19" xfId="0" applyFill="1" applyBorder="1"/>
    <xf numFmtId="0" fontId="11" fillId="0" borderId="17" xfId="0" applyFont="1" applyFill="1" applyBorder="1"/>
    <xf numFmtId="0" fontId="11" fillId="0" borderId="20" xfId="0" applyFont="1" applyFill="1" applyBorder="1" applyAlignment="1">
      <alignment horizontal="center"/>
    </xf>
    <xf numFmtId="0" fontId="0" fillId="0" borderId="21" xfId="0" applyFill="1" applyBorder="1"/>
    <xf numFmtId="0" fontId="0" fillId="0" borderId="22" xfId="0" applyFill="1" applyBorder="1"/>
    <xf numFmtId="0" fontId="11" fillId="0" borderId="25" xfId="0" applyFont="1" applyFill="1" applyBorder="1" applyAlignment="1">
      <alignment horizontal="center"/>
    </xf>
    <xf numFmtId="0" fontId="11" fillId="0" borderId="0" xfId="0" applyFont="1" applyFill="1" applyBorder="1" applyAlignment="1"/>
    <xf numFmtId="0" fontId="11" fillId="0" borderId="21" xfId="0" applyFont="1" applyFill="1" applyBorder="1"/>
    <xf numFmtId="0" fontId="0" fillId="0" borderId="23" xfId="0" applyFill="1" applyBorder="1"/>
    <xf numFmtId="0" fontId="0" fillId="0" borderId="16" xfId="0" applyFill="1" applyBorder="1"/>
    <xf numFmtId="0" fontId="0" fillId="0" borderId="24" xfId="0" applyFill="1" applyBorder="1"/>
    <xf numFmtId="0" fontId="0" fillId="0" borderId="2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left"/>
    </xf>
    <xf numFmtId="0" fontId="15" fillId="0" borderId="0" xfId="0" applyFont="1" applyFill="1"/>
    <xf numFmtId="0" fontId="16" fillId="0" borderId="0" xfId="0" applyFont="1" applyFill="1"/>
    <xf numFmtId="0" fontId="15" fillId="0" borderId="0" xfId="0" applyFont="1" applyFill="1" applyAlignment="1">
      <alignment horizontal="left" wrapText="1"/>
    </xf>
    <xf numFmtId="0" fontId="15" fillId="0" borderId="0" xfId="0" applyFont="1" applyFill="1" applyAlignment="1">
      <alignment wrapText="1"/>
    </xf>
    <xf numFmtId="0" fontId="17" fillId="0" borderId="0" xfId="0" applyFont="1" applyFill="1" applyAlignment="1"/>
    <xf numFmtId="0" fontId="17" fillId="0" borderId="0" xfId="0" applyFont="1" applyFill="1" applyAlignment="1">
      <alignment horizontal="center"/>
    </xf>
    <xf numFmtId="0" fontId="18" fillId="0" borderId="0" xfId="0" applyFont="1" applyFill="1"/>
    <xf numFmtId="0" fontId="18" fillId="0" borderId="0" xfId="0" applyFont="1" applyFill="1" applyBorder="1"/>
    <xf numFmtId="0" fontId="15" fillId="0" borderId="0" xfId="0" applyFont="1" applyFill="1" applyBorder="1"/>
    <xf numFmtId="0" fontId="15" fillId="0" borderId="0" xfId="0" applyFont="1" applyFill="1" applyBorder="1" applyAlignment="1">
      <alignment horizontal="left" wrapText="1"/>
    </xf>
    <xf numFmtId="0" fontId="19" fillId="0" borderId="0" xfId="0" applyFont="1" applyFill="1" applyBorder="1" applyAlignment="1"/>
    <xf numFmtId="0" fontId="20" fillId="0" borderId="0" xfId="0" applyFont="1" applyFill="1" applyAlignment="1">
      <alignment wrapText="1"/>
    </xf>
    <xf numFmtId="0" fontId="20" fillId="0" borderId="0" xfId="0" applyFont="1" applyFill="1" applyAlignment="1"/>
    <xf numFmtId="0" fontId="17" fillId="0" borderId="0" xfId="0" applyFont="1" applyFill="1"/>
    <xf numFmtId="0" fontId="19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right"/>
    </xf>
    <xf numFmtId="0" fontId="20" fillId="0" borderId="0" xfId="0" applyFont="1" applyFill="1"/>
    <xf numFmtId="0" fontId="21" fillId="0" borderId="0" xfId="0" applyFont="1" applyFill="1"/>
    <xf numFmtId="0" fontId="15" fillId="0" borderId="0" xfId="0" applyFont="1" applyFill="1" applyBorder="1" applyAlignment="1">
      <alignment horizontal="right"/>
    </xf>
    <xf numFmtId="0" fontId="13" fillId="0" borderId="23" xfId="0" applyFont="1" applyFill="1" applyBorder="1" applyAlignment="1">
      <alignment wrapText="1"/>
    </xf>
    <xf numFmtId="0" fontId="13" fillId="0" borderId="16" xfId="0" applyFont="1" applyFill="1" applyBorder="1" applyAlignment="1">
      <alignment wrapText="1"/>
    </xf>
    <xf numFmtId="0" fontId="13" fillId="0" borderId="24" xfId="0" applyFont="1" applyFill="1" applyBorder="1" applyAlignment="1">
      <alignment wrapText="1"/>
    </xf>
    <xf numFmtId="0" fontId="22" fillId="0" borderId="30" xfId="0" applyFont="1" applyFill="1" applyBorder="1" applyAlignment="1">
      <alignment horizontal="center" vertical="center" wrapText="1"/>
    </xf>
    <xf numFmtId="0" fontId="22" fillId="0" borderId="27" xfId="0" applyFont="1" applyFill="1" applyBorder="1" applyAlignment="1">
      <alignment horizontal="center" vertical="center"/>
    </xf>
    <xf numFmtId="0" fontId="23" fillId="0" borderId="30" xfId="0" applyFont="1" applyFill="1" applyBorder="1" applyAlignment="1">
      <alignment horizontal="center" vertical="center"/>
    </xf>
    <xf numFmtId="0" fontId="23" fillId="0" borderId="30" xfId="0" quotePrefix="1" applyNumberFormat="1" applyFont="1" applyFill="1" applyBorder="1" applyAlignment="1">
      <alignment horizontal="center"/>
    </xf>
    <xf numFmtId="0" fontId="23" fillId="0" borderId="30" xfId="0" applyNumberFormat="1" applyFont="1" applyFill="1" applyBorder="1" applyAlignment="1">
      <alignment horizontal="center"/>
    </xf>
    <xf numFmtId="0" fontId="23" fillId="0" borderId="30" xfId="0" applyFont="1" applyFill="1" applyBorder="1"/>
    <xf numFmtId="0" fontId="23" fillId="0" borderId="30" xfId="0" applyFont="1" applyFill="1" applyBorder="1" applyAlignment="1">
      <alignment horizontal="justify" vertical="top" wrapText="1"/>
    </xf>
    <xf numFmtId="0" fontId="23" fillId="0" borderId="30" xfId="0" applyFont="1" applyFill="1" applyBorder="1" applyAlignment="1">
      <alignment horizontal="center"/>
    </xf>
    <xf numFmtId="0" fontId="15" fillId="0" borderId="30" xfId="0" applyFont="1" applyFill="1" applyBorder="1"/>
    <xf numFmtId="0" fontId="17" fillId="0" borderId="30" xfId="0" applyFont="1" applyFill="1" applyBorder="1" applyAlignment="1">
      <alignment horizontal="right" vertical="center" wrapText="1"/>
    </xf>
    <xf numFmtId="0" fontId="24" fillId="0" borderId="30" xfId="0" quotePrefix="1" applyNumberFormat="1" applyFont="1" applyFill="1" applyBorder="1" applyAlignment="1">
      <alignment horizontal="center"/>
    </xf>
    <xf numFmtId="0" fontId="24" fillId="0" borderId="30" xfId="0" applyNumberFormat="1" applyFont="1" applyFill="1" applyBorder="1" applyAlignment="1">
      <alignment horizontal="center"/>
    </xf>
    <xf numFmtId="0" fontId="24" fillId="0" borderId="30" xfId="0" applyFont="1" applyFill="1" applyBorder="1" applyAlignment="1">
      <alignment horizontal="center"/>
    </xf>
    <xf numFmtId="0" fontId="16" fillId="0" borderId="0" xfId="0" applyFont="1" applyFill="1" applyBorder="1"/>
    <xf numFmtId="0" fontId="15" fillId="0" borderId="0" xfId="0" applyFont="1" applyFill="1" applyBorder="1" applyAlignment="1">
      <alignment vertical="center" wrapText="1"/>
    </xf>
    <xf numFmtId="0" fontId="15" fillId="0" borderId="16" xfId="0" applyFont="1" applyFill="1" applyBorder="1" applyAlignment="1">
      <alignment vertical="center" wrapText="1"/>
    </xf>
    <xf numFmtId="0" fontId="15" fillId="0" borderId="16" xfId="0" applyFont="1" applyFill="1" applyBorder="1"/>
    <xf numFmtId="0" fontId="19" fillId="0" borderId="0" xfId="1" applyFont="1" applyFill="1" applyBorder="1"/>
    <xf numFmtId="0" fontId="19" fillId="0" borderId="0" xfId="0" applyFont="1" applyFill="1"/>
    <xf numFmtId="0" fontId="15" fillId="0" borderId="0" xfId="1" applyFont="1" applyFill="1" applyAlignment="1">
      <alignment vertical="top" wrapText="1"/>
    </xf>
    <xf numFmtId="0" fontId="15" fillId="0" borderId="0" xfId="0" applyFont="1" applyFill="1" applyAlignment="1">
      <alignment horizontal="center" vertical="top"/>
    </xf>
    <xf numFmtId="0" fontId="15" fillId="0" borderId="0" xfId="1" applyFont="1" applyFill="1" applyBorder="1" applyAlignment="1">
      <alignment vertical="top"/>
    </xf>
    <xf numFmtId="0" fontId="19" fillId="0" borderId="0" xfId="1" applyFont="1" applyFill="1" applyBorder="1" applyAlignment="1">
      <alignment vertical="top"/>
    </xf>
    <xf numFmtId="0" fontId="19" fillId="0" borderId="0" xfId="0" applyFont="1" applyFill="1" applyAlignment="1">
      <alignment vertical="top"/>
    </xf>
    <xf numFmtId="0" fontId="15" fillId="0" borderId="0" xfId="0" applyFont="1" applyFill="1" applyAlignment="1"/>
    <xf numFmtId="0" fontId="15" fillId="0" borderId="0" xfId="1" applyFont="1" applyFill="1" applyBorder="1"/>
    <xf numFmtId="0" fontId="19" fillId="0" borderId="0" xfId="1" applyFont="1" applyFill="1" applyBorder="1" applyAlignment="1">
      <alignment horizontal="center"/>
    </xf>
    <xf numFmtId="0" fontId="15" fillId="0" borderId="0" xfId="1" applyFont="1" applyFill="1" applyAlignment="1">
      <alignment horizontal="center" vertical="top" wrapText="1"/>
    </xf>
    <xf numFmtId="0" fontId="15" fillId="0" borderId="0" xfId="1" applyFont="1" applyFill="1" applyBorder="1" applyAlignment="1">
      <alignment horizontal="center" vertical="top"/>
    </xf>
    <xf numFmtId="0" fontId="19" fillId="0" borderId="0" xfId="1" applyFont="1" applyFill="1" applyBorder="1" applyAlignment="1">
      <alignment horizontal="center" vertical="top"/>
    </xf>
    <xf numFmtId="0" fontId="26" fillId="0" borderId="0" xfId="0" applyFont="1" applyFill="1"/>
    <xf numFmtId="0" fontId="22" fillId="0" borderId="0" xfId="0" applyFont="1"/>
    <xf numFmtId="0" fontId="20" fillId="0" borderId="0" xfId="0" applyFont="1"/>
    <xf numFmtId="0" fontId="15" fillId="0" borderId="0" xfId="0" applyFont="1"/>
    <xf numFmtId="0" fontId="17" fillId="0" borderId="30" xfId="0" applyFont="1" applyBorder="1"/>
    <xf numFmtId="0" fontId="0" fillId="0" borderId="30" xfId="0" applyBorder="1" applyAlignment="1">
      <alignment horizontal="left" wrapText="1"/>
    </xf>
    <xf numFmtId="0" fontId="15" fillId="0" borderId="0" xfId="0" applyFont="1" applyAlignment="1">
      <alignment horizontal="center"/>
    </xf>
    <xf numFmtId="2" fontId="25" fillId="0" borderId="20" xfId="0" applyNumberFormat="1" applyFont="1" applyBorder="1" applyAlignment="1" applyProtection="1">
      <alignment horizontal="right" wrapText="1"/>
      <protection locked="0"/>
    </xf>
    <xf numFmtId="2" fontId="25" fillId="0" borderId="30" xfId="0" applyNumberFormat="1" applyFont="1" applyBorder="1" applyAlignment="1" applyProtection="1">
      <alignment horizontal="right" wrapText="1"/>
      <protection locked="0"/>
    </xf>
    <xf numFmtId="0" fontId="0" fillId="0" borderId="0" xfId="0" applyBorder="1"/>
    <xf numFmtId="0" fontId="15" fillId="0" borderId="0" xfId="0" applyFont="1" applyAlignment="1" applyProtection="1">
      <alignment horizontal="center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23" fillId="0" borderId="0" xfId="0" applyFont="1" applyFill="1" applyProtection="1">
      <protection locked="0"/>
    </xf>
    <xf numFmtId="0" fontId="60" fillId="0" borderId="0" xfId="0" applyFont="1"/>
    <xf numFmtId="0" fontId="15" fillId="0" borderId="0" xfId="0" applyFont="1" applyAlignment="1" applyProtection="1">
      <alignment horizontal="center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center"/>
      <protection locked="0"/>
    </xf>
    <xf numFmtId="0" fontId="1" fillId="0" borderId="0" xfId="0" applyFont="1"/>
    <xf numFmtId="0" fontId="47" fillId="0" borderId="0" xfId="0" applyFont="1" applyAlignment="1">
      <alignment horizontal="right" vertical="center"/>
    </xf>
    <xf numFmtId="0" fontId="47" fillId="0" borderId="0" xfId="0" applyFont="1" applyAlignment="1">
      <alignment vertical="center"/>
    </xf>
    <xf numFmtId="0" fontId="0" fillId="0" borderId="0" xfId="0" applyAlignment="1">
      <alignment vertical="center"/>
    </xf>
    <xf numFmtId="164" fontId="47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/>
    </xf>
    <xf numFmtId="164" fontId="47" fillId="0" borderId="0" xfId="0" applyNumberFormat="1" applyFont="1" applyAlignment="1">
      <alignment horizontal="right" vertical="center"/>
    </xf>
    <xf numFmtId="0" fontId="47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164" fontId="47" fillId="0" borderId="0" xfId="0" applyNumberFormat="1" applyFont="1" applyAlignment="1">
      <alignment horizontal="left" vertical="center"/>
    </xf>
    <xf numFmtId="0" fontId="50" fillId="0" borderId="0" xfId="0" applyFont="1" applyAlignment="1">
      <alignment wrapText="1"/>
    </xf>
    <xf numFmtId="0" fontId="47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left"/>
    </xf>
    <xf numFmtId="3" fontId="1" fillId="0" borderId="2" xfId="0" applyNumberFormat="1" applyFont="1" applyBorder="1"/>
    <xf numFmtId="0" fontId="6" fillId="0" borderId="0" xfId="0" applyFont="1" applyAlignment="1">
      <alignment horizontal="center"/>
    </xf>
    <xf numFmtId="164" fontId="2" fillId="0" borderId="0" xfId="0" applyNumberFormat="1" applyFont="1" applyAlignment="1">
      <alignment horizontal="right"/>
    </xf>
    <xf numFmtId="1" fontId="1" fillId="0" borderId="2" xfId="0" applyNumberFormat="1" applyFont="1" applyBorder="1"/>
    <xf numFmtId="3" fontId="1" fillId="0" borderId="3" xfId="0" applyNumberFormat="1" applyFont="1" applyBorder="1" applyAlignment="1">
      <alignment horizontal="left"/>
    </xf>
    <xf numFmtId="0" fontId="2" fillId="0" borderId="4" xfId="0" applyFont="1" applyBorder="1" applyAlignment="1">
      <alignment horizontal="right"/>
    </xf>
    <xf numFmtId="0" fontId="1" fillId="0" borderId="5" xfId="0" applyFont="1" applyBorder="1"/>
    <xf numFmtId="0" fontId="1" fillId="0" borderId="2" xfId="0" applyFont="1" applyBorder="1"/>
    <xf numFmtId="0" fontId="2" fillId="0" borderId="6" xfId="0" applyFont="1" applyBorder="1" applyAlignment="1">
      <alignment horizontal="right"/>
    </xf>
    <xf numFmtId="3" fontId="55" fillId="0" borderId="7" xfId="0" applyNumberFormat="1" applyFont="1" applyBorder="1" applyAlignment="1" applyProtection="1">
      <alignment horizontal="left"/>
      <protection locked="0"/>
    </xf>
    <xf numFmtId="3" fontId="55" fillId="0" borderId="8" xfId="0" applyNumberFormat="1" applyFont="1" applyBorder="1" applyAlignment="1">
      <alignment horizontal="left"/>
    </xf>
    <xf numFmtId="3" fontId="55" fillId="0" borderId="2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50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0" fontId="47" fillId="0" borderId="2" xfId="0" applyFont="1" applyBorder="1" applyAlignment="1">
      <alignment horizontal="center" vertical="center" wrapText="1"/>
    </xf>
    <xf numFmtId="0" fontId="47" fillId="0" borderId="12" xfId="0" applyFont="1" applyBorder="1" applyAlignment="1">
      <alignment horizontal="center" vertical="center" wrapText="1"/>
    </xf>
    <xf numFmtId="49" fontId="47" fillId="0" borderId="8" xfId="0" applyNumberFormat="1" applyFont="1" applyBorder="1" applyAlignment="1">
      <alignment horizontal="center" vertical="center" wrapText="1"/>
    </xf>
    <xf numFmtId="49" fontId="47" fillId="0" borderId="2" xfId="0" applyNumberFormat="1" applyFont="1" applyBorder="1" applyAlignment="1">
      <alignment horizontal="center" vertical="center" wrapText="1"/>
    </xf>
    <xf numFmtId="1" fontId="47" fillId="0" borderId="1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8" fillId="0" borderId="13" xfId="0" applyFont="1" applyBorder="1" applyAlignment="1">
      <alignment vertical="top" wrapText="1"/>
    </xf>
    <xf numFmtId="0" fontId="8" fillId="0" borderId="8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8" fillId="0" borderId="0" xfId="0" applyFont="1"/>
    <xf numFmtId="0" fontId="8" fillId="0" borderId="12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12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5" xfId="0" applyFont="1" applyBorder="1" applyAlignment="1">
      <alignment vertical="top" wrapText="1"/>
    </xf>
    <xf numFmtId="0" fontId="54" fillId="0" borderId="0" xfId="0" applyFont="1" applyAlignment="1">
      <alignment horizontal="justify" vertical="center"/>
    </xf>
    <xf numFmtId="0" fontId="8" fillId="0" borderId="11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4" xfId="0" applyFont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center" vertical="top" wrapText="1"/>
    </xf>
    <xf numFmtId="0" fontId="1" fillId="0" borderId="11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0" fontId="1" fillId="0" borderId="13" xfId="0" applyFont="1" applyBorder="1" applyAlignment="1">
      <alignment horizontal="left" vertical="top" wrapText="1"/>
    </xf>
    <xf numFmtId="0" fontId="8" fillId="0" borderId="11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" fillId="0" borderId="0" xfId="0" applyFont="1" applyAlignment="1">
      <alignment vertical="top"/>
    </xf>
    <xf numFmtId="0" fontId="8" fillId="0" borderId="5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top" wrapText="1"/>
    </xf>
    <xf numFmtId="0" fontId="55" fillId="0" borderId="2" xfId="0" applyFont="1" applyBorder="1" applyAlignment="1">
      <alignment wrapText="1"/>
    </xf>
    <xf numFmtId="0" fontId="55" fillId="0" borderId="0" xfId="0" applyFont="1" applyAlignment="1">
      <alignment wrapText="1"/>
    </xf>
    <xf numFmtId="0" fontId="1" fillId="0" borderId="9" xfId="0" applyFont="1" applyBorder="1" applyAlignment="1">
      <alignment vertical="top" wrapText="1"/>
    </xf>
    <xf numFmtId="0" fontId="8" fillId="0" borderId="12" xfId="0" applyFont="1" applyBorder="1" applyAlignment="1">
      <alignment horizontal="center" vertical="top" wrapText="1"/>
    </xf>
    <xf numFmtId="1" fontId="1" fillId="0" borderId="2" xfId="0" applyNumberFormat="1" applyFont="1" applyBorder="1" applyAlignment="1">
      <alignment horizontal="right" vertical="center" wrapText="1"/>
    </xf>
    <xf numFmtId="0" fontId="1" fillId="0" borderId="13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61" fillId="0" borderId="10" xfId="0" applyFont="1" applyBorder="1" applyAlignment="1">
      <alignment horizontal="center" vertical="top" wrapText="1"/>
    </xf>
    <xf numFmtId="0" fontId="9" fillId="0" borderId="8" xfId="0" applyFont="1" applyBorder="1" applyAlignment="1">
      <alignment vertical="top" wrapText="1"/>
    </xf>
    <xf numFmtId="0" fontId="9" fillId="0" borderId="8" xfId="0" applyFont="1" applyBorder="1" applyAlignment="1">
      <alignment horizontal="center" vertical="top" wrapText="1"/>
    </xf>
    <xf numFmtId="0" fontId="1" fillId="0" borderId="8" xfId="0" applyFont="1" applyBorder="1"/>
    <xf numFmtId="0" fontId="1" fillId="0" borderId="13" xfId="0" applyFont="1" applyBorder="1"/>
    <xf numFmtId="0" fontId="1" fillId="0" borderId="2" xfId="0" applyFont="1" applyBorder="1" applyAlignment="1">
      <alignment horizontal="center"/>
    </xf>
    <xf numFmtId="0" fontId="8" fillId="0" borderId="13" xfId="0" applyFont="1" applyBorder="1"/>
    <xf numFmtId="0" fontId="2" fillId="0" borderId="2" xfId="0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center"/>
    </xf>
    <xf numFmtId="164" fontId="55" fillId="0" borderId="1" xfId="0" applyNumberFormat="1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50" fillId="0" borderId="0" xfId="0" applyFont="1"/>
    <xf numFmtId="0" fontId="57" fillId="0" borderId="0" xfId="0" applyFont="1" applyAlignment="1">
      <alignment horizontal="center" vertical="top"/>
    </xf>
    <xf numFmtId="0" fontId="57" fillId="0" borderId="1" xfId="0" applyFont="1" applyBorder="1" applyAlignment="1">
      <alignment horizontal="center" vertical="top"/>
    </xf>
    <xf numFmtId="0" fontId="50" fillId="0" borderId="0" xfId="0" applyFont="1" applyAlignment="1">
      <alignment horizontal="center"/>
    </xf>
    <xf numFmtId="0" fontId="56" fillId="0" borderId="6" xfId="0" applyFont="1" applyBorder="1" applyAlignment="1">
      <alignment horizontal="center" vertical="top"/>
    </xf>
    <xf numFmtId="0" fontId="15" fillId="0" borderId="0" xfId="0" applyFont="1" applyAlignment="1" applyProtection="1">
      <alignment horizontal="center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56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top"/>
    </xf>
    <xf numFmtId="0" fontId="48" fillId="0" borderId="0" xfId="0" applyFont="1"/>
    <xf numFmtId="0" fontId="56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top"/>
    </xf>
    <xf numFmtId="0" fontId="48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3" fillId="0" borderId="0" xfId="0" applyFont="1" applyAlignment="1" applyProtection="1">
      <alignment horizontal="center"/>
      <protection locked="0"/>
    </xf>
    <xf numFmtId="2" fontId="55" fillId="4" borderId="8" xfId="0" applyNumberFormat="1" applyFont="1" applyFill="1" applyBorder="1" applyAlignment="1">
      <alignment horizontal="right" vertical="center" wrapText="1"/>
    </xf>
    <xf numFmtId="2" fontId="55" fillId="4" borderId="2" xfId="0" applyNumberFormat="1" applyFont="1" applyFill="1" applyBorder="1" applyAlignment="1">
      <alignment horizontal="right" vertical="center" wrapText="1"/>
    </xf>
    <xf numFmtId="2" fontId="55" fillId="4" borderId="14" xfId="0" applyNumberFormat="1" applyFont="1" applyFill="1" applyBorder="1" applyAlignment="1">
      <alignment horizontal="right" vertical="center" wrapText="1"/>
    </xf>
    <xf numFmtId="2" fontId="55" fillId="4" borderId="4" xfId="0" applyNumberFormat="1" applyFont="1" applyFill="1" applyBorder="1" applyAlignment="1">
      <alignment horizontal="right" vertical="center" wrapText="1"/>
    </xf>
    <xf numFmtId="2" fontId="55" fillId="0" borderId="12" xfId="0" applyNumberFormat="1" applyFont="1" applyBorder="1" applyAlignment="1">
      <alignment horizontal="right" vertical="center" wrapText="1"/>
    </xf>
    <xf numFmtId="2" fontId="55" fillId="0" borderId="2" xfId="0" applyNumberFormat="1" applyFont="1" applyBorder="1" applyAlignment="1">
      <alignment horizontal="right" vertical="center" wrapText="1"/>
    </xf>
    <xf numFmtId="2" fontId="55" fillId="0" borderId="8" xfId="0" applyNumberFormat="1" applyFont="1" applyBorder="1" applyAlignment="1">
      <alignment horizontal="right" vertical="center" wrapText="1"/>
    </xf>
    <xf numFmtId="2" fontId="55" fillId="4" borderId="12" xfId="0" applyNumberFormat="1" applyFont="1" applyFill="1" applyBorder="1" applyAlignment="1">
      <alignment horizontal="right" vertical="center" wrapText="1"/>
    </xf>
    <xf numFmtId="2" fontId="55" fillId="4" borderId="7" xfId="0" applyNumberFormat="1" applyFont="1" applyFill="1" applyBorder="1" applyAlignment="1">
      <alignment horizontal="right" vertical="center" wrapText="1"/>
    </xf>
    <xf numFmtId="2" fontId="55" fillId="4" borderId="10" xfId="0" applyNumberFormat="1" applyFont="1" applyFill="1" applyBorder="1" applyAlignment="1">
      <alignment horizontal="right" vertical="center" wrapText="1"/>
    </xf>
    <xf numFmtId="2" fontId="55" fillId="4" borderId="3" xfId="0" applyNumberFormat="1" applyFont="1" applyFill="1" applyBorder="1" applyAlignment="1">
      <alignment horizontal="right" vertical="center" wrapText="1"/>
    </xf>
    <xf numFmtId="2" fontId="55" fillId="0" borderId="10" xfId="0" applyNumberFormat="1" applyFont="1" applyBorder="1" applyAlignment="1">
      <alignment horizontal="right" vertical="center" wrapText="1"/>
    </xf>
    <xf numFmtId="2" fontId="55" fillId="4" borderId="5" xfId="0" applyNumberFormat="1" applyFont="1" applyFill="1" applyBorder="1" applyAlignment="1">
      <alignment horizontal="right" vertical="center" wrapText="1"/>
    </xf>
    <xf numFmtId="2" fontId="55" fillId="4" borderId="11" xfId="0" applyNumberFormat="1" applyFont="1" applyFill="1" applyBorder="1" applyAlignment="1">
      <alignment horizontal="right" vertical="center" wrapText="1"/>
    </xf>
    <xf numFmtId="2" fontId="55" fillId="4" borderId="15" xfId="0" applyNumberFormat="1" applyFont="1" applyFill="1" applyBorder="1" applyAlignment="1">
      <alignment horizontal="right" vertical="center" wrapText="1"/>
    </xf>
    <xf numFmtId="2" fontId="55" fillId="4" borderId="8" xfId="0" applyNumberFormat="1" applyFont="1" applyFill="1" applyBorder="1" applyAlignment="1">
      <alignment horizontal="right" vertical="center"/>
    </xf>
    <xf numFmtId="2" fontId="55" fillId="4" borderId="5" xfId="0" applyNumberFormat="1" applyFont="1" applyFill="1" applyBorder="1" applyAlignment="1">
      <alignment horizontal="right" vertical="center"/>
    </xf>
    <xf numFmtId="2" fontId="55" fillId="4" borderId="2" xfId="0" applyNumberFormat="1" applyFont="1" applyFill="1" applyBorder="1" applyAlignment="1">
      <alignment horizontal="right" vertical="center"/>
    </xf>
    <xf numFmtId="2" fontId="55" fillId="4" borderId="9" xfId="0" applyNumberFormat="1" applyFont="1" applyFill="1" applyBorder="1" applyAlignment="1">
      <alignment horizontal="right" vertical="center" wrapText="1"/>
    </xf>
    <xf numFmtId="2" fontId="55" fillId="0" borderId="13" xfId="0" applyNumberFormat="1" applyFont="1" applyBorder="1" applyAlignment="1">
      <alignment horizontal="right" vertical="center" wrapText="1"/>
    </xf>
    <xf numFmtId="2" fontId="55" fillId="0" borderId="7" xfId="0" applyNumberFormat="1" applyFont="1" applyBorder="1" applyAlignment="1">
      <alignment horizontal="right" vertical="center" wrapText="1"/>
    </xf>
    <xf numFmtId="2" fontId="55" fillId="0" borderId="3" xfId="0" applyNumberFormat="1" applyFont="1" applyBorder="1" applyAlignment="1">
      <alignment horizontal="right" vertical="center" wrapText="1"/>
    </xf>
    <xf numFmtId="2" fontId="55" fillId="0" borderId="9" xfId="0" applyNumberFormat="1" applyFont="1" applyBorder="1" applyAlignment="1">
      <alignment horizontal="right" vertical="center" wrapText="1"/>
    </xf>
    <xf numFmtId="2" fontId="55" fillId="0" borderId="14" xfId="0" applyNumberFormat="1" applyFont="1" applyBorder="1" applyAlignment="1">
      <alignment horizontal="right" vertical="center" wrapText="1"/>
    </xf>
    <xf numFmtId="2" fontId="55" fillId="0" borderId="4" xfId="0" applyNumberFormat="1" applyFont="1" applyBorder="1" applyAlignment="1">
      <alignment horizontal="right" vertical="center" wrapText="1"/>
    </xf>
    <xf numFmtId="2" fontId="55" fillId="0" borderId="1" xfId="0" applyNumberFormat="1" applyFont="1" applyBorder="1" applyAlignment="1">
      <alignment horizontal="right" vertical="center" wrapText="1"/>
    </xf>
    <xf numFmtId="2" fontId="55" fillId="0" borderId="5" xfId="0" applyNumberFormat="1" applyFont="1" applyBorder="1" applyAlignment="1">
      <alignment horizontal="right" vertical="center" wrapText="1"/>
    </xf>
    <xf numFmtId="164" fontId="1" fillId="5" borderId="12" xfId="0" applyNumberFormat="1" applyFont="1" applyFill="1" applyBorder="1" applyAlignment="1">
      <alignment horizontal="right" vertical="center" wrapText="1"/>
    </xf>
    <xf numFmtId="2" fontId="55" fillId="4" borderId="13" xfId="0" applyNumberFormat="1" applyFont="1" applyFill="1" applyBorder="1" applyAlignment="1">
      <alignment horizontal="right" vertical="center" wrapText="1"/>
    </xf>
    <xf numFmtId="2" fontId="55" fillId="4" borderId="1" xfId="0" applyNumberFormat="1" applyFont="1" applyFill="1" applyBorder="1" applyAlignment="1">
      <alignment horizontal="right" vertical="center" wrapText="1"/>
    </xf>
    <xf numFmtId="164" fontId="1" fillId="6" borderId="8" xfId="0" applyNumberFormat="1" applyFont="1" applyFill="1" applyBorder="1" applyAlignment="1">
      <alignment horizontal="right" vertical="center" wrapText="1"/>
    </xf>
    <xf numFmtId="2" fontId="55" fillId="0" borderId="6" xfId="0" applyNumberFormat="1" applyFont="1" applyBorder="1" applyAlignment="1">
      <alignment horizontal="right" vertical="center" wrapText="1"/>
    </xf>
    <xf numFmtId="2" fontId="55" fillId="4" borderId="6" xfId="0" applyNumberFormat="1" applyFont="1" applyFill="1" applyBorder="1" applyAlignment="1">
      <alignment horizontal="right" vertical="center" wrapText="1"/>
    </xf>
    <xf numFmtId="0" fontId="62" fillId="0" borderId="13" xfId="0" applyFont="1" applyBorder="1" applyAlignment="1">
      <alignment vertical="center" wrapText="1"/>
    </xf>
    <xf numFmtId="0" fontId="60" fillId="0" borderId="0" xfId="0" applyFont="1" applyAlignment="1">
      <alignment horizontal="center" vertical="center" wrapText="1"/>
    </xf>
    <xf numFmtId="14" fontId="63" fillId="0" borderId="0" xfId="0" applyNumberFormat="1" applyFont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53" xfId="0" applyFont="1" applyBorder="1" applyAlignment="1">
      <alignment horizontal="center" vertical="center" wrapText="1"/>
    </xf>
    <xf numFmtId="0" fontId="60" fillId="0" borderId="53" xfId="0" applyFont="1" applyBorder="1" applyAlignment="1">
      <alignment horizontal="left" vertical="center" wrapText="1"/>
    </xf>
    <xf numFmtId="0" fontId="0" fillId="0" borderId="53" xfId="0" applyBorder="1" applyAlignment="1">
      <alignment horizontal="right" vertical="center"/>
    </xf>
    <xf numFmtId="49" fontId="60" fillId="0" borderId="53" xfId="0" applyNumberFormat="1" applyFont="1" applyBorder="1" applyAlignment="1">
      <alignment horizontal="center" vertical="center"/>
    </xf>
    <xf numFmtId="2" fontId="60" fillId="0" borderId="53" xfId="0" applyNumberFormat="1" applyFont="1" applyBorder="1" applyAlignment="1">
      <alignment horizontal="right" vertical="center"/>
    </xf>
    <xf numFmtId="0" fontId="64" fillId="0" borderId="53" xfId="0" applyFont="1" applyBorder="1" applyAlignment="1">
      <alignment horizontal="right" vertical="center"/>
    </xf>
    <xf numFmtId="49" fontId="63" fillId="0" borderId="53" xfId="0" applyNumberFormat="1" applyFont="1" applyBorder="1" applyAlignment="1">
      <alignment horizontal="center" vertical="center"/>
    </xf>
    <xf numFmtId="2" fontId="63" fillId="0" borderId="53" xfId="0" applyNumberFormat="1" applyFont="1" applyBorder="1" applyAlignment="1">
      <alignment horizontal="right" vertical="center"/>
    </xf>
    <xf numFmtId="0" fontId="65" fillId="0" borderId="53" xfId="0" applyFont="1" applyFill="1" applyBorder="1" applyAlignment="1">
      <alignment horizontal="center" vertical="center" wrapText="1"/>
    </xf>
    <xf numFmtId="0" fontId="65" fillId="0" borderId="53" xfId="0" applyFont="1" applyFill="1" applyBorder="1" applyAlignment="1">
      <alignment horizontal="center" vertical="center"/>
    </xf>
    <xf numFmtId="0" fontId="1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34" fillId="0" borderId="30" xfId="0" applyFont="1" applyBorder="1" applyAlignment="1" applyProtection="1">
      <alignment horizontal="right" wrapText="1"/>
      <protection locked="0"/>
    </xf>
    <xf numFmtId="0" fontId="34" fillId="0" borderId="20" xfId="0" applyFont="1" applyBorder="1" applyAlignment="1" applyProtection="1">
      <alignment horizontal="right" wrapText="1"/>
      <protection locked="0"/>
    </xf>
    <xf numFmtId="0" fontId="25" fillId="0" borderId="39" xfId="0" applyFont="1" applyBorder="1" applyAlignment="1" applyProtection="1">
      <alignment horizontal="right" wrapText="1"/>
      <protection locked="0"/>
    </xf>
    <xf numFmtId="0" fontId="25" fillId="0" borderId="30" xfId="0" applyFont="1" applyBorder="1" applyAlignment="1" applyProtection="1">
      <alignment horizontal="right" wrapText="1"/>
      <protection locked="0"/>
    </xf>
    <xf numFmtId="0" fontId="25" fillId="0" borderId="27" xfId="0" applyFont="1" applyBorder="1" applyAlignment="1" applyProtection="1">
      <alignment horizontal="right" wrapText="1"/>
      <protection locked="0"/>
    </xf>
    <xf numFmtId="1" fontId="25" fillId="2" borderId="41" xfId="0" applyNumberFormat="1" applyFont="1" applyFill="1" applyBorder="1" applyAlignment="1">
      <alignment horizontal="right" wrapText="1"/>
    </xf>
    <xf numFmtId="0" fontId="25" fillId="0" borderId="43" xfId="0" applyFont="1" applyBorder="1" applyAlignment="1" applyProtection="1">
      <alignment horizontal="right" wrapText="1"/>
      <protection locked="0"/>
    </xf>
    <xf numFmtId="0" fontId="25" fillId="0" borderId="20" xfId="0" applyFont="1" applyBorder="1" applyAlignment="1" applyProtection="1">
      <alignment horizontal="right" wrapText="1"/>
      <protection locked="0"/>
    </xf>
    <xf numFmtId="0" fontId="25" fillId="0" borderId="17" xfId="0" applyFont="1" applyBorder="1" applyAlignment="1" applyProtection="1">
      <alignment horizontal="right" wrapText="1"/>
      <protection locked="0"/>
    </xf>
    <xf numFmtId="0" fontId="38" fillId="2" borderId="39" xfId="0" applyFont="1" applyFill="1" applyBorder="1" applyAlignment="1">
      <alignment horizontal="right" wrapText="1"/>
    </xf>
    <xf numFmtId="0" fontId="38" fillId="2" borderId="30" xfId="0" applyFont="1" applyFill="1" applyBorder="1" applyAlignment="1">
      <alignment horizontal="right" wrapText="1"/>
    </xf>
    <xf numFmtId="0" fontId="38" fillId="2" borderId="41" xfId="0" applyFont="1" applyFill="1" applyBorder="1" applyAlignment="1">
      <alignment horizontal="right" wrapText="1"/>
    </xf>
    <xf numFmtId="0" fontId="23" fillId="2" borderId="49" xfId="0" applyFont="1" applyFill="1" applyBorder="1" applyProtection="1">
      <protection locked="0"/>
    </xf>
    <xf numFmtId="0" fontId="23" fillId="2" borderId="50" xfId="0" applyFont="1" applyFill="1" applyBorder="1" applyProtection="1">
      <protection locked="0"/>
    </xf>
    <xf numFmtId="0" fontId="23" fillId="2" borderId="51" xfId="0" applyFont="1" applyFill="1" applyBorder="1" applyProtection="1">
      <protection locked="0"/>
    </xf>
    <xf numFmtId="1" fontId="38" fillId="2" borderId="41" xfId="0" applyNumberFormat="1" applyFont="1" applyFill="1" applyBorder="1" applyAlignment="1">
      <alignment horizontal="right" wrapText="1"/>
    </xf>
    <xf numFmtId="0" fontId="0" fillId="0" borderId="30" xfId="0" applyBorder="1" applyAlignment="1">
      <alignment horizontal="left" wrapText="1"/>
    </xf>
    <xf numFmtId="14" fontId="19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left"/>
    </xf>
    <xf numFmtId="0" fontId="36" fillId="0" borderId="0" xfId="7" applyFont="1"/>
    <xf numFmtId="0" fontId="31" fillId="0" borderId="0" xfId="7" applyFont="1"/>
    <xf numFmtId="0" fontId="10" fillId="0" borderId="0" xfId="0" applyFont="1"/>
    <xf numFmtId="0" fontId="66" fillId="0" borderId="0" xfId="7" applyFont="1"/>
    <xf numFmtId="0" fontId="67" fillId="0" borderId="0" xfId="7" applyFont="1" applyAlignment="1">
      <alignment horizontal="center" vertical="top"/>
    </xf>
    <xf numFmtId="0" fontId="68" fillId="0" borderId="0" xfId="7" applyFont="1"/>
    <xf numFmtId="0" fontId="36" fillId="0" borderId="0" xfId="0" applyFont="1"/>
    <xf numFmtId="0" fontId="70" fillId="0" borderId="0" xfId="7" applyFont="1" applyAlignment="1">
      <alignment horizontal="center" vertical="center"/>
    </xf>
    <xf numFmtId="0" fontId="38" fillId="0" borderId="30" xfId="7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 wrapText="1"/>
    </xf>
    <xf numFmtId="0" fontId="17" fillId="0" borderId="30" xfId="7" applyFont="1" applyBorder="1" applyAlignment="1">
      <alignment horizontal="center" vertical="center" wrapText="1"/>
    </xf>
    <xf numFmtId="0" fontId="17" fillId="0" borderId="30" xfId="7" applyFont="1" applyBorder="1" applyAlignment="1">
      <alignment horizontal="center" wrapText="1"/>
    </xf>
    <xf numFmtId="0" fontId="36" fillId="0" borderId="30" xfId="7" applyFont="1" applyBorder="1" applyAlignment="1">
      <alignment horizontal="center"/>
    </xf>
    <xf numFmtId="2" fontId="36" fillId="0" borderId="30" xfId="7" applyNumberFormat="1" applyFont="1" applyBorder="1" applyAlignment="1">
      <alignment horizontal="center"/>
    </xf>
    <xf numFmtId="165" fontId="36" fillId="0" borderId="30" xfId="7" applyNumberFormat="1" applyFont="1" applyBorder="1" applyAlignment="1">
      <alignment horizontal="center" vertical="center"/>
    </xf>
    <xf numFmtId="0" fontId="38" fillId="0" borderId="30" xfId="7" applyFont="1" applyBorder="1" applyAlignment="1">
      <alignment horizontal="center" vertical="center" wrapText="1"/>
    </xf>
    <xf numFmtId="0" fontId="36" fillId="0" borderId="30" xfId="7" applyFont="1" applyBorder="1"/>
    <xf numFmtId="1" fontId="36" fillId="0" borderId="30" xfId="7" applyNumberFormat="1" applyFont="1" applyBorder="1" applyAlignment="1">
      <alignment horizontal="center" vertical="center"/>
    </xf>
    <xf numFmtId="165" fontId="36" fillId="0" borderId="30" xfId="7" applyNumberFormat="1" applyFont="1" applyBorder="1" applyAlignment="1">
      <alignment horizontal="right" vertical="center"/>
    </xf>
    <xf numFmtId="0" fontId="72" fillId="0" borderId="0" xfId="0" applyFont="1"/>
    <xf numFmtId="2" fontId="36" fillId="0" borderId="30" xfId="7" applyNumberFormat="1" applyFont="1" applyBorder="1" applyAlignment="1">
      <alignment horizontal="center" vertical="center"/>
    </xf>
    <xf numFmtId="0" fontId="36" fillId="0" borderId="0" xfId="7" applyFont="1" applyAlignment="1">
      <alignment horizontal="center" vertical="center"/>
    </xf>
    <xf numFmtId="2" fontId="36" fillId="0" borderId="30" xfId="7" applyNumberFormat="1" applyFont="1" applyBorder="1" applyAlignment="1">
      <alignment horizontal="right"/>
    </xf>
    <xf numFmtId="1" fontId="73" fillId="0" borderId="30" xfId="0" applyNumberFormat="1" applyFont="1" applyBorder="1"/>
    <xf numFmtId="165" fontId="73" fillId="0" borderId="30" xfId="0" applyNumberFormat="1" applyFont="1" applyBorder="1" applyAlignment="1">
      <alignment horizontal="center"/>
    </xf>
    <xf numFmtId="2" fontId="73" fillId="0" borderId="30" xfId="0" applyNumberFormat="1" applyFont="1" applyBorder="1" applyAlignment="1">
      <alignment horizontal="center"/>
    </xf>
    <xf numFmtId="166" fontId="67" fillId="0" borderId="0" xfId="7" applyNumberFormat="1" applyFont="1"/>
    <xf numFmtId="1" fontId="74" fillId="0" borderId="0" xfId="0" applyNumberFormat="1" applyFont="1" applyAlignment="1">
      <alignment vertical="top"/>
    </xf>
    <xf numFmtId="1" fontId="36" fillId="0" borderId="0" xfId="0" applyNumberFormat="1" applyFont="1"/>
    <xf numFmtId="1" fontId="67" fillId="0" borderId="0" xfId="0" applyNumberFormat="1" applyFont="1"/>
    <xf numFmtId="0" fontId="13" fillId="0" borderId="57" xfId="0" applyFont="1" applyBorder="1"/>
    <xf numFmtId="1" fontId="67" fillId="0" borderId="57" xfId="0" applyNumberFormat="1" applyFont="1" applyBorder="1"/>
    <xf numFmtId="0" fontId="10" fillId="0" borderId="0" xfId="0" applyFont="1" applyAlignment="1">
      <alignment horizontal="center" vertical="top"/>
    </xf>
    <xf numFmtId="166" fontId="67" fillId="0" borderId="0" xfId="7" applyNumberFormat="1" applyFont="1" applyAlignment="1" applyProtection="1">
      <alignment horizontal="right"/>
      <protection locked="0"/>
    </xf>
    <xf numFmtId="1" fontId="74" fillId="0" borderId="0" xfId="0" applyNumberFormat="1" applyFont="1"/>
    <xf numFmtId="167" fontId="67" fillId="0" borderId="0" xfId="7" applyNumberFormat="1" applyFont="1" applyAlignment="1" applyProtection="1">
      <alignment horizontal="right"/>
      <protection locked="0"/>
    </xf>
    <xf numFmtId="1" fontId="67" fillId="0" borderId="0" xfId="0" applyNumberFormat="1" applyFont="1" applyAlignment="1">
      <alignment vertical="top"/>
    </xf>
    <xf numFmtId="1" fontId="67" fillId="0" borderId="0" xfId="0" applyNumberFormat="1" applyFont="1" applyAlignment="1">
      <alignment vertical="center"/>
    </xf>
    <xf numFmtId="0" fontId="67" fillId="0" borderId="0" xfId="7" applyFont="1"/>
    <xf numFmtId="0" fontId="73" fillId="0" borderId="0" xfId="7" applyFont="1"/>
    <xf numFmtId="0" fontId="32" fillId="0" borderId="0" xfId="7" applyFont="1"/>
    <xf numFmtId="0" fontId="77" fillId="0" borderId="0" xfId="0" applyFont="1"/>
    <xf numFmtId="0" fontId="77" fillId="0" borderId="0" xfId="0" applyFont="1" applyAlignment="1">
      <alignment horizontal="center" vertical="center" wrapText="1"/>
    </xf>
    <xf numFmtId="14" fontId="76" fillId="0" borderId="0" xfId="0" applyNumberFormat="1" applyFont="1" applyAlignment="1">
      <alignment vertical="center" wrapText="1"/>
    </xf>
    <xf numFmtId="0" fontId="77" fillId="0" borderId="0" xfId="0" applyFont="1" applyAlignment="1">
      <alignment vertical="center" wrapText="1"/>
    </xf>
    <xf numFmtId="0" fontId="77" fillId="0" borderId="53" xfId="0" applyFont="1" applyBorder="1" applyAlignment="1">
      <alignment horizontal="center" vertical="center" wrapText="1"/>
    </xf>
    <xf numFmtId="0" fontId="77" fillId="0" borderId="53" xfId="0" applyFont="1" applyBorder="1" applyAlignment="1">
      <alignment horizontal="left" vertical="center" wrapText="1"/>
    </xf>
    <xf numFmtId="49" fontId="77" fillId="0" borderId="53" xfId="0" applyNumberFormat="1" applyFont="1" applyBorder="1" applyAlignment="1">
      <alignment horizontal="center" vertical="center"/>
    </xf>
    <xf numFmtId="2" fontId="77" fillId="0" borderId="53" xfId="0" applyNumberFormat="1" applyFont="1" applyBorder="1" applyAlignment="1">
      <alignment horizontal="right" vertical="center"/>
    </xf>
    <xf numFmtId="0" fontId="81" fillId="0" borderId="53" xfId="0" applyFont="1" applyBorder="1" applyAlignment="1">
      <alignment horizontal="right" vertical="center"/>
    </xf>
    <xf numFmtId="49" fontId="76" fillId="0" borderId="53" xfId="0" applyNumberFormat="1" applyFont="1" applyBorder="1" applyAlignment="1">
      <alignment horizontal="center" vertical="center"/>
    </xf>
    <xf numFmtId="2" fontId="76" fillId="0" borderId="53" xfId="0" applyNumberFormat="1" applyFont="1" applyBorder="1" applyAlignment="1">
      <alignment horizontal="right" vertical="center"/>
    </xf>
    <xf numFmtId="0" fontId="76" fillId="0" borderId="53" xfId="0" applyFont="1" applyFill="1" applyBorder="1" applyAlignment="1">
      <alignment horizontal="center" vertical="center" wrapText="1"/>
    </xf>
    <xf numFmtId="0" fontId="76" fillId="0" borderId="53" xfId="0" applyFont="1" applyFill="1" applyBorder="1" applyAlignment="1">
      <alignment horizontal="center" vertical="center"/>
    </xf>
    <xf numFmtId="0" fontId="78" fillId="0" borderId="0" xfId="0" applyFont="1"/>
    <xf numFmtId="0" fontId="80" fillId="0" borderId="0" xfId="0" applyFont="1" applyAlignment="1">
      <alignment horizontal="left"/>
    </xf>
    <xf numFmtId="0" fontId="77" fillId="0" borderId="0" xfId="0" applyFont="1" applyAlignment="1">
      <alignment horizontal="left"/>
    </xf>
    <xf numFmtId="0" fontId="82" fillId="0" borderId="0" xfId="0" applyFont="1"/>
    <xf numFmtId="0" fontId="80" fillId="0" borderId="0" xfId="0" applyFont="1" applyAlignment="1">
      <alignment horizontal="center"/>
    </xf>
    <xf numFmtId="0" fontId="78" fillId="0" borderId="0" xfId="0" applyFont="1" applyAlignment="1">
      <alignment horizontal="center" vertical="center"/>
    </xf>
    <xf numFmtId="0" fontId="78" fillId="0" borderId="0" xfId="0" applyFont="1" applyAlignment="1">
      <alignment vertical="center"/>
    </xf>
    <xf numFmtId="0" fontId="78" fillId="0" borderId="0" xfId="0" applyFont="1" applyAlignment="1">
      <alignment horizontal="center"/>
    </xf>
    <xf numFmtId="0" fontId="83" fillId="0" borderId="0" xfId="0" applyFont="1" applyAlignment="1">
      <alignment horizontal="center" wrapText="1"/>
    </xf>
    <xf numFmtId="0" fontId="78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0" fontId="78" fillId="0" borderId="0" xfId="0" applyFont="1" applyAlignment="1">
      <alignment horizontal="left"/>
    </xf>
    <xf numFmtId="0" fontId="84" fillId="0" borderId="0" xfId="0" applyFont="1" applyAlignment="1">
      <alignment horizontal="right" vertical="center"/>
    </xf>
    <xf numFmtId="164" fontId="84" fillId="0" borderId="0" xfId="0" applyNumberFormat="1" applyFont="1" applyAlignment="1">
      <alignment vertical="center"/>
    </xf>
    <xf numFmtId="164" fontId="78" fillId="0" borderId="0" xfId="0" applyNumberFormat="1" applyFont="1" applyAlignment="1">
      <alignment horizontal="center"/>
    </xf>
    <xf numFmtId="164" fontId="78" fillId="0" borderId="0" xfId="0" applyNumberFormat="1" applyFont="1" applyAlignment="1">
      <alignment horizontal="right" vertical="center"/>
    </xf>
    <xf numFmtId="0" fontId="84" fillId="0" borderId="2" xfId="0" applyFont="1" applyBorder="1"/>
    <xf numFmtId="0" fontId="78" fillId="0" borderId="0" xfId="0" applyFont="1" applyAlignment="1">
      <alignment horizontal="right"/>
    </xf>
    <xf numFmtId="0" fontId="84" fillId="0" borderId="0" xfId="0" applyFont="1"/>
    <xf numFmtId="0" fontId="84" fillId="0" borderId="0" xfId="0" applyFont="1" applyAlignment="1">
      <alignment horizontal="right"/>
    </xf>
    <xf numFmtId="0" fontId="78" fillId="0" borderId="1" xfId="0" applyFont="1" applyBorder="1" applyAlignment="1">
      <alignment horizontal="center"/>
    </xf>
    <xf numFmtId="0" fontId="83" fillId="0" borderId="2" xfId="0" applyFont="1" applyBorder="1" applyAlignment="1">
      <alignment horizontal="center" vertical="center" wrapText="1"/>
    </xf>
    <xf numFmtId="0" fontId="78" fillId="0" borderId="2" xfId="0" applyFont="1" applyBorder="1" applyAlignment="1">
      <alignment horizontal="center" vertical="center"/>
    </xf>
    <xf numFmtId="0" fontId="83" fillId="0" borderId="2" xfId="0" applyFont="1" applyBorder="1" applyAlignment="1">
      <alignment horizontal="center" vertical="top"/>
    </xf>
    <xf numFmtId="0" fontId="78" fillId="0" borderId="2" xfId="0" applyFont="1" applyBorder="1" applyAlignment="1">
      <alignment horizontal="center" vertical="top"/>
    </xf>
    <xf numFmtId="0" fontId="83" fillId="0" borderId="2" xfId="0" applyFont="1" applyBorder="1" applyAlignment="1">
      <alignment vertical="center"/>
    </xf>
    <xf numFmtId="0" fontId="83" fillId="0" borderId="2" xfId="0" applyFont="1" applyBorder="1" applyAlignment="1">
      <alignment horizontal="center" vertical="center"/>
    </xf>
    <xf numFmtId="2" fontId="83" fillId="0" borderId="2" xfId="0" applyNumberFormat="1" applyFont="1" applyBorder="1" applyAlignment="1">
      <alignment horizontal="right" vertical="center"/>
    </xf>
    <xf numFmtId="0" fontId="83" fillId="0" borderId="2" xfId="0" applyFont="1" applyBorder="1" applyAlignment="1">
      <alignment vertical="center" wrapText="1"/>
    </xf>
    <xf numFmtId="0" fontId="83" fillId="0" borderId="0" xfId="0" applyFont="1"/>
    <xf numFmtId="0" fontId="78" fillId="0" borderId="2" xfId="0" applyFont="1" applyBorder="1" applyAlignment="1">
      <alignment vertical="center" wrapText="1"/>
    </xf>
    <xf numFmtId="2" fontId="78" fillId="0" borderId="2" xfId="0" applyNumberFormat="1" applyFont="1" applyBorder="1" applyAlignment="1">
      <alignment horizontal="right" vertical="center"/>
    </xf>
    <xf numFmtId="2" fontId="83" fillId="3" borderId="2" xfId="0" applyNumberFormat="1" applyFont="1" applyFill="1" applyBorder="1" applyAlignment="1">
      <alignment horizontal="right" vertical="center"/>
    </xf>
    <xf numFmtId="0" fontId="78" fillId="0" borderId="2" xfId="0" applyFont="1" applyBorder="1" applyAlignment="1">
      <alignment vertical="top" wrapText="1"/>
    </xf>
    <xf numFmtId="0" fontId="78" fillId="3" borderId="2" xfId="0" applyFont="1" applyFill="1" applyBorder="1" applyAlignment="1">
      <alignment vertical="center" wrapText="1"/>
    </xf>
    <xf numFmtId="1" fontId="83" fillId="0" borderId="2" xfId="0" applyNumberFormat="1" applyFont="1" applyBorder="1" applyAlignment="1">
      <alignment horizontal="center" vertical="top"/>
    </xf>
    <xf numFmtId="1" fontId="78" fillId="0" borderId="2" xfId="0" applyNumberFormat="1" applyFont="1" applyBorder="1" applyAlignment="1">
      <alignment horizontal="center" vertical="top" wrapText="1"/>
    </xf>
    <xf numFmtId="1" fontId="83" fillId="0" borderId="2" xfId="0" applyNumberFormat="1" applyFont="1" applyBorder="1" applyAlignment="1">
      <alignment horizontal="center" vertical="top" wrapText="1"/>
    </xf>
    <xf numFmtId="0" fontId="83" fillId="0" borderId="2" xfId="0" applyFont="1" applyBorder="1" applyAlignment="1">
      <alignment vertical="top" wrapText="1"/>
    </xf>
    <xf numFmtId="0" fontId="78" fillId="0" borderId="0" xfId="0" applyFont="1" applyAlignment="1">
      <alignment horizontal="center" vertical="top"/>
    </xf>
    <xf numFmtId="0" fontId="83" fillId="0" borderId="0" xfId="0" applyFont="1" applyAlignment="1">
      <alignment horizontal="center" vertical="top" wrapText="1"/>
    </xf>
    <xf numFmtId="164" fontId="78" fillId="0" borderId="6" xfId="0" applyNumberFormat="1" applyFont="1" applyBorder="1" applyAlignment="1">
      <alignment horizontal="right" vertical="center"/>
    </xf>
    <xf numFmtId="0" fontId="83" fillId="0" borderId="0" xfId="0" applyFont="1" applyAlignment="1">
      <alignment horizontal="center" vertical="center" wrapText="1"/>
    </xf>
    <xf numFmtId="0" fontId="78" fillId="0" borderId="0" xfId="0" applyFont="1" applyAlignment="1">
      <alignment vertical="top"/>
    </xf>
    <xf numFmtId="0" fontId="78" fillId="0" borderId="0" xfId="0" applyFont="1" applyAlignment="1">
      <alignment horizontal="center" vertical="center" wrapText="1"/>
    </xf>
    <xf numFmtId="0" fontId="78" fillId="0" borderId="32" xfId="0" applyFont="1" applyBorder="1" applyAlignment="1">
      <alignment horizontal="left" vertical="center"/>
    </xf>
    <xf numFmtId="0" fontId="78" fillId="0" borderId="32" xfId="0" applyFont="1" applyBorder="1" applyAlignment="1">
      <alignment horizontal="left"/>
    </xf>
    <xf numFmtId="0" fontId="84" fillId="0" borderId="0" xfId="0" applyFont="1" applyAlignment="1">
      <alignment horizontal="center" vertical="center" wrapText="1"/>
    </xf>
    <xf numFmtId="0" fontId="77" fillId="0" borderId="0" xfId="0" applyFont="1" applyAlignment="1">
      <alignment horizontal="left" vertical="center"/>
    </xf>
    <xf numFmtId="0" fontId="77" fillId="0" borderId="0" xfId="0" applyFont="1" applyAlignment="1">
      <alignment horizontal="right" vertical="center"/>
    </xf>
    <xf numFmtId="0" fontId="85" fillId="0" borderId="31" xfId="0" applyFont="1" applyBorder="1" applyAlignment="1">
      <alignment horizontal="center" vertical="top"/>
    </xf>
    <xf numFmtId="0" fontId="85" fillId="0" borderId="31" xfId="0" applyFont="1" applyBorder="1" applyAlignment="1">
      <alignment horizontal="right" vertical="center"/>
    </xf>
    <xf numFmtId="0" fontId="86" fillId="0" borderId="0" xfId="0" applyFont="1" applyAlignment="1">
      <alignment vertical="center"/>
    </xf>
    <xf numFmtId="0" fontId="86" fillId="0" borderId="0" xfId="0" applyFont="1" applyAlignment="1">
      <alignment vertical="top"/>
    </xf>
    <xf numFmtId="0" fontId="86" fillId="0" borderId="0" xfId="0" applyFont="1"/>
    <xf numFmtId="0" fontId="85" fillId="0" borderId="31" xfId="0" applyFont="1" applyBorder="1" applyAlignment="1">
      <alignment horizontal="right" vertical="top"/>
    </xf>
    <xf numFmtId="0" fontId="80" fillId="0" borderId="0" xfId="0" applyFont="1"/>
    <xf numFmtId="0" fontId="11" fillId="0" borderId="0" xfId="0" applyFont="1" applyFill="1"/>
    <xf numFmtId="0" fontId="27" fillId="0" borderId="0" xfId="0" applyFont="1" applyFill="1"/>
    <xf numFmtId="0" fontId="27" fillId="0" borderId="30" xfId="0" applyFont="1" applyFill="1" applyBorder="1" applyAlignment="1">
      <alignment horizontal="center" wrapText="1"/>
    </xf>
    <xf numFmtId="0" fontId="10" fillId="0" borderId="30" xfId="0" applyFont="1" applyFill="1" applyBorder="1" applyAlignment="1">
      <alignment horizontal="center" wrapText="1"/>
    </xf>
    <xf numFmtId="0" fontId="27" fillId="0" borderId="30" xfId="0" applyFont="1" applyFill="1" applyBorder="1" applyAlignment="1">
      <alignment horizontal="center"/>
    </xf>
    <xf numFmtId="0" fontId="27" fillId="0" borderId="30" xfId="0" applyFont="1" applyFill="1" applyBorder="1"/>
    <xf numFmtId="0" fontId="28" fillId="0" borderId="30" xfId="0" applyFont="1" applyFill="1" applyBorder="1"/>
    <xf numFmtId="0" fontId="0" fillId="0" borderId="30" xfId="0" applyFill="1" applyBorder="1"/>
    <xf numFmtId="0" fontId="13" fillId="0" borderId="30" xfId="0" applyFont="1" applyFill="1" applyBorder="1"/>
    <xf numFmtId="0" fontId="41" fillId="0" borderId="30" xfId="6" applyFont="1" applyFill="1" applyBorder="1" applyAlignment="1">
      <alignment vertical="top" wrapText="1"/>
    </xf>
    <xf numFmtId="0" fontId="41" fillId="0" borderId="30" xfId="6" applyFont="1" applyFill="1" applyBorder="1" applyAlignment="1">
      <alignment horizontal="left" vertical="top" wrapText="1"/>
    </xf>
    <xf numFmtId="0" fontId="12" fillId="0" borderId="30" xfId="0" applyFont="1" applyFill="1" applyBorder="1"/>
    <xf numFmtId="0" fontId="27" fillId="0" borderId="30" xfId="0" applyFont="1" applyFill="1" applyBorder="1" applyAlignment="1">
      <alignment horizontal="right"/>
    </xf>
    <xf numFmtId="0" fontId="27" fillId="0" borderId="30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56" fillId="0" borderId="0" xfId="0" applyFont="1" applyAlignment="1">
      <alignment horizontal="center" vertical="top"/>
    </xf>
    <xf numFmtId="0" fontId="2" fillId="0" borderId="6" xfId="0" applyFont="1" applyBorder="1" applyAlignment="1">
      <alignment horizontal="center" vertical="top" wrapText="1"/>
    </xf>
    <xf numFmtId="0" fontId="50" fillId="0" borderId="6" xfId="0" applyFont="1" applyBorder="1" applyAlignment="1">
      <alignment horizontal="center" wrapText="1"/>
    </xf>
    <xf numFmtId="0" fontId="2" fillId="0" borderId="0" xfId="0" applyFont="1" applyAlignment="1">
      <alignment horizontal="right"/>
    </xf>
    <xf numFmtId="164" fontId="7" fillId="0" borderId="3" xfId="0" applyNumberFormat="1" applyFont="1" applyBorder="1" applyAlignment="1">
      <alignment horizontal="center" vertical="center" wrapText="1"/>
    </xf>
    <xf numFmtId="0" fontId="51" fillId="0" borderId="7" xfId="0" applyFont="1" applyBorder="1" applyAlignment="1">
      <alignment horizontal="center" wrapText="1"/>
    </xf>
    <xf numFmtId="164" fontId="7" fillId="0" borderId="10" xfId="0" applyNumberFormat="1" applyFont="1" applyBorder="1" applyAlignment="1">
      <alignment horizontal="center" vertical="center" wrapText="1"/>
    </xf>
    <xf numFmtId="0" fontId="51" fillId="0" borderId="12" xfId="0" applyFont="1" applyBorder="1" applyAlignment="1">
      <alignment wrapText="1"/>
    </xf>
    <xf numFmtId="0" fontId="2" fillId="0" borderId="0" xfId="0" applyFont="1" applyAlignment="1">
      <alignment horizontal="center" vertical="top"/>
    </xf>
    <xf numFmtId="0" fontId="48" fillId="0" borderId="0" xfId="0" applyFont="1"/>
    <xf numFmtId="0" fontId="49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55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49" fontId="47" fillId="0" borderId="5" xfId="0" applyNumberFormat="1" applyFont="1" applyBorder="1" applyAlignment="1">
      <alignment horizontal="center" vertical="center"/>
    </xf>
    <xf numFmtId="49" fontId="47" fillId="0" borderId="13" xfId="0" applyNumberFormat="1" applyFont="1" applyBorder="1" applyAlignment="1">
      <alignment horizontal="center" vertical="center"/>
    </xf>
    <xf numFmtId="49" fontId="47" fillId="0" borderId="8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left" vertical="center" wrapText="1"/>
    </xf>
    <xf numFmtId="0" fontId="51" fillId="0" borderId="6" xfId="0" applyFont="1" applyBorder="1" applyAlignment="1">
      <alignment horizontal="left" vertical="center" wrapText="1"/>
    </xf>
    <xf numFmtId="0" fontId="51" fillId="0" borderId="1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wrapText="1"/>
    </xf>
    <xf numFmtId="0" fontId="52" fillId="0" borderId="8" xfId="0" applyFont="1" applyBorder="1" applyAlignment="1">
      <alignment horizontal="center" wrapText="1"/>
    </xf>
    <xf numFmtId="0" fontId="1" fillId="0" borderId="1" xfId="0" applyFont="1" applyBorder="1" applyAlignment="1">
      <alignment horizontal="left" vertical="top" wrapText="1"/>
    </xf>
    <xf numFmtId="0" fontId="10" fillId="0" borderId="18" xfId="0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16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17" xfId="0" applyFill="1" applyBorder="1" applyAlignment="1">
      <alignment horizontal="left" wrapText="1"/>
    </xf>
    <xf numFmtId="0" fontId="0" fillId="0" borderId="18" xfId="0" applyFill="1" applyBorder="1" applyAlignment="1">
      <alignment horizontal="left"/>
    </xf>
    <xf numFmtId="0" fontId="0" fillId="0" borderId="19" xfId="0" applyFill="1" applyBorder="1" applyAlignment="1">
      <alignment horizontal="left"/>
    </xf>
    <xf numFmtId="0" fontId="0" fillId="0" borderId="23" xfId="0" applyFill="1" applyBorder="1" applyAlignment="1">
      <alignment horizontal="left"/>
    </xf>
    <xf numFmtId="0" fontId="0" fillId="0" borderId="16" xfId="0" applyFill="1" applyBorder="1" applyAlignment="1">
      <alignment horizontal="left"/>
    </xf>
    <xf numFmtId="0" fontId="0" fillId="0" borderId="24" xfId="0" applyFill="1" applyBorder="1" applyAlignment="1">
      <alignment horizontal="left"/>
    </xf>
    <xf numFmtId="0" fontId="0" fillId="0" borderId="26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7" xfId="0" applyFill="1" applyBorder="1" applyAlignment="1">
      <alignment horizontal="left" wrapText="1"/>
    </xf>
    <xf numFmtId="0" fontId="0" fillId="0" borderId="28" xfId="0" applyFill="1" applyBorder="1" applyAlignment="1">
      <alignment horizontal="left" wrapText="1"/>
    </xf>
    <xf numFmtId="0" fontId="0" fillId="0" borderId="29" xfId="0" applyFill="1" applyBorder="1" applyAlignment="1">
      <alignment horizontal="left" wrapText="1"/>
    </xf>
    <xf numFmtId="0" fontId="0" fillId="0" borderId="27" xfId="0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17" xfId="0" applyFill="1" applyBorder="1" applyAlignment="1">
      <alignment wrapText="1"/>
    </xf>
    <xf numFmtId="0" fontId="0" fillId="0" borderId="18" xfId="0" applyFill="1" applyBorder="1" applyAlignment="1"/>
    <xf numFmtId="0" fontId="0" fillId="0" borderId="19" xfId="0" applyFill="1" applyBorder="1" applyAlignment="1"/>
    <xf numFmtId="0" fontId="11" fillId="0" borderId="23" xfId="0" applyFont="1" applyFill="1" applyBorder="1" applyAlignment="1">
      <alignment horizontal="center"/>
    </xf>
    <xf numFmtId="0" fontId="11" fillId="0" borderId="24" xfId="0" applyFont="1" applyFill="1" applyBorder="1" applyAlignment="1">
      <alignment horizontal="center"/>
    </xf>
    <xf numFmtId="0" fontId="0" fillId="0" borderId="24" xfId="0" applyFill="1" applyBorder="1"/>
    <xf numFmtId="0" fontId="0" fillId="0" borderId="17" xfId="0" applyFill="1" applyBorder="1" applyAlignment="1">
      <alignment horizontal="left" vertical="center"/>
    </xf>
    <xf numFmtId="0" fontId="0" fillId="0" borderId="18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/>
    </xf>
    <xf numFmtId="0" fontId="0" fillId="0" borderId="23" xfId="0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0" fillId="0" borderId="24" xfId="0" applyFill="1" applyBorder="1" applyAlignment="1">
      <alignment horizontal="left" vertical="center"/>
    </xf>
    <xf numFmtId="0" fontId="11" fillId="0" borderId="20" xfId="0" applyFont="1" applyFill="1" applyBorder="1" applyAlignment="1">
      <alignment horizontal="center"/>
    </xf>
    <xf numFmtId="0" fontId="11" fillId="0" borderId="26" xfId="0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11" fillId="0" borderId="19" xfId="0" applyFont="1" applyFill="1" applyBorder="1" applyAlignment="1">
      <alignment horizontal="center"/>
    </xf>
    <xf numFmtId="0" fontId="11" fillId="0" borderId="21" xfId="0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0" fillId="0" borderId="22" xfId="0" applyFill="1" applyBorder="1"/>
    <xf numFmtId="0" fontId="11" fillId="0" borderId="0" xfId="0" applyFont="1" applyFill="1" applyBorder="1" applyAlignment="1">
      <alignment horizontal="center"/>
    </xf>
    <xf numFmtId="0" fontId="11" fillId="0" borderId="16" xfId="0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14" fontId="13" fillId="0" borderId="16" xfId="0" applyNumberFormat="1" applyFont="1" applyFill="1" applyBorder="1" applyAlignment="1">
      <alignment horizontal="center"/>
    </xf>
    <xf numFmtId="0" fontId="14" fillId="0" borderId="16" xfId="0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0" fillId="0" borderId="19" xfId="0" applyFill="1" applyBorder="1"/>
    <xf numFmtId="0" fontId="12" fillId="0" borderId="0" xfId="0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10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center"/>
    </xf>
    <xf numFmtId="0" fontId="18" fillId="0" borderId="16" xfId="0" applyFont="1" applyFill="1" applyBorder="1" applyAlignment="1">
      <alignment horizontal="center"/>
    </xf>
    <xf numFmtId="0" fontId="17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wrapText="1"/>
    </xf>
    <xf numFmtId="0" fontId="17" fillId="0" borderId="0" xfId="0" applyFont="1" applyFill="1" applyAlignment="1">
      <alignment horizontal="center"/>
    </xf>
    <xf numFmtId="0" fontId="15" fillId="0" borderId="18" xfId="0" applyFont="1" applyFill="1" applyBorder="1" applyAlignment="1">
      <alignment horizontal="center"/>
    </xf>
    <xf numFmtId="0" fontId="20" fillId="0" borderId="0" xfId="0" applyFont="1" applyFill="1" applyAlignment="1">
      <alignment horizontal="center" wrapText="1"/>
    </xf>
    <xf numFmtId="0" fontId="15" fillId="0" borderId="0" xfId="0" applyFont="1" applyFill="1" applyAlignment="1">
      <alignment horizontal="center"/>
    </xf>
    <xf numFmtId="0" fontId="22" fillId="0" borderId="30" xfId="0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17" fillId="0" borderId="28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/>
    </xf>
    <xf numFmtId="0" fontId="22" fillId="0" borderId="20" xfId="0" applyFont="1" applyFill="1" applyBorder="1" applyAlignment="1">
      <alignment horizontal="center" vertical="center" wrapText="1"/>
    </xf>
    <xf numFmtId="0" fontId="22" fillId="0" borderId="26" xfId="0" applyFont="1" applyFill="1" applyBorder="1" applyAlignment="1">
      <alignment wrapText="1"/>
    </xf>
    <xf numFmtId="0" fontId="15" fillId="0" borderId="0" xfId="1" applyFont="1" applyFill="1" applyAlignment="1">
      <alignment horizontal="center" vertical="top" wrapText="1"/>
    </xf>
    <xf numFmtId="0" fontId="15" fillId="0" borderId="0" xfId="1" applyFont="1" applyFill="1" applyBorder="1" applyAlignment="1">
      <alignment horizontal="center" vertical="top"/>
    </xf>
    <xf numFmtId="0" fontId="19" fillId="0" borderId="16" xfId="1" applyFont="1" applyFill="1" applyBorder="1" applyAlignment="1"/>
    <xf numFmtId="0" fontId="15" fillId="0" borderId="16" xfId="1" applyFont="1" applyFill="1" applyBorder="1" applyAlignment="1">
      <alignment horizontal="center"/>
    </xf>
    <xf numFmtId="0" fontId="15" fillId="0" borderId="16" xfId="1" applyFont="1" applyFill="1" applyBorder="1" applyAlignment="1">
      <alignment horizontal="left"/>
    </xf>
    <xf numFmtId="0" fontId="63" fillId="0" borderId="53" xfId="0" applyFont="1" applyBorder="1" applyAlignment="1">
      <alignment horizontal="left" vertical="center" wrapText="1"/>
    </xf>
    <xf numFmtId="0" fontId="60" fillId="0" borderId="53" xfId="0" applyFont="1" applyBorder="1" applyAlignment="1">
      <alignment horizontal="left" vertical="center" wrapText="1"/>
    </xf>
    <xf numFmtId="0" fontId="55" fillId="0" borderId="0" xfId="0" applyFont="1" applyAlignment="1">
      <alignment horizontal="center" vertical="center"/>
    </xf>
    <xf numFmtId="0" fontId="60" fillId="0" borderId="0" xfId="0" applyFont="1" applyAlignment="1">
      <alignment horizontal="left" vertical="center" wrapText="1"/>
    </xf>
    <xf numFmtId="0" fontId="60" fillId="0" borderId="0" xfId="0" applyFont="1" applyAlignment="1">
      <alignment horizontal="left"/>
    </xf>
    <xf numFmtId="0" fontId="65" fillId="0" borderId="54" xfId="0" applyFont="1" applyFill="1" applyBorder="1" applyAlignment="1">
      <alignment horizontal="center" vertical="center"/>
    </xf>
    <xf numFmtId="0" fontId="65" fillId="0" borderId="55" xfId="0" applyFont="1" applyFill="1" applyBorder="1" applyAlignment="1">
      <alignment horizontal="center" vertical="center"/>
    </xf>
    <xf numFmtId="0" fontId="65" fillId="0" borderId="56" xfId="0" applyFont="1" applyFill="1" applyBorder="1" applyAlignment="1">
      <alignment horizontal="center" vertical="center"/>
    </xf>
    <xf numFmtId="0" fontId="63" fillId="0" borderId="0" xfId="0" applyFont="1" applyAlignment="1">
      <alignment horizontal="center" wrapText="1"/>
    </xf>
    <xf numFmtId="0" fontId="59" fillId="0" borderId="31" xfId="0" applyFont="1" applyBorder="1" applyAlignment="1">
      <alignment horizontal="center"/>
    </xf>
    <xf numFmtId="0" fontId="60" fillId="0" borderId="0" xfId="0" applyFont="1" applyAlignment="1">
      <alignment horizontal="center"/>
    </xf>
    <xf numFmtId="0" fontId="49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/>
    </xf>
    <xf numFmtId="0" fontId="60" fillId="0" borderId="0" xfId="0" applyFont="1"/>
    <xf numFmtId="0" fontId="60" fillId="0" borderId="32" xfId="0" applyFont="1" applyBorder="1" applyAlignment="1">
      <alignment horizontal="center" vertical="center"/>
    </xf>
    <xf numFmtId="0" fontId="77" fillId="0" borderId="53" xfId="0" applyFont="1" applyBorder="1" applyAlignment="1">
      <alignment horizontal="left" vertical="center" wrapText="1"/>
    </xf>
    <xf numFmtId="0" fontId="76" fillId="0" borderId="0" xfId="0" applyFont="1" applyAlignment="1">
      <alignment horizontal="center" wrapText="1"/>
    </xf>
    <xf numFmtId="0" fontId="78" fillId="0" borderId="31" xfId="0" applyFont="1" applyBorder="1" applyAlignment="1">
      <alignment horizontal="center"/>
    </xf>
    <xf numFmtId="0" fontId="77" fillId="0" borderId="0" xfId="0" applyFont="1" applyAlignment="1">
      <alignment horizontal="center"/>
    </xf>
    <xf numFmtId="0" fontId="79" fillId="0" borderId="0" xfId="0" applyFont="1" applyAlignment="1">
      <alignment horizontal="center" vertical="center" wrapText="1"/>
    </xf>
    <xf numFmtId="0" fontId="80" fillId="0" borderId="0" xfId="0" applyFont="1" applyAlignment="1">
      <alignment horizontal="center" vertical="center"/>
    </xf>
    <xf numFmtId="0" fontId="77" fillId="0" borderId="0" xfId="0" applyFont="1" applyAlignment="1">
      <alignment horizontal="left" vertical="center" wrapText="1"/>
    </xf>
    <xf numFmtId="0" fontId="77" fillId="0" borderId="0" xfId="0" applyFont="1" applyAlignment="1">
      <alignment horizontal="left"/>
    </xf>
    <xf numFmtId="0" fontId="76" fillId="0" borderId="54" xfId="0" applyFont="1" applyFill="1" applyBorder="1" applyAlignment="1">
      <alignment horizontal="center" vertical="center"/>
    </xf>
    <xf numFmtId="0" fontId="76" fillId="0" borderId="55" xfId="0" applyFont="1" applyFill="1" applyBorder="1" applyAlignment="1">
      <alignment horizontal="center" vertical="center"/>
    </xf>
    <xf numFmtId="0" fontId="76" fillId="0" borderId="56" xfId="0" applyFont="1" applyFill="1" applyBorder="1" applyAlignment="1">
      <alignment horizontal="center" vertical="center"/>
    </xf>
    <xf numFmtId="0" fontId="78" fillId="0" borderId="0" xfId="0" applyFont="1" applyAlignment="1">
      <alignment horizontal="center"/>
    </xf>
    <xf numFmtId="0" fontId="76" fillId="0" borderId="53" xfId="0" applyFont="1" applyBorder="1" applyAlignment="1">
      <alignment horizontal="left" vertical="center" wrapText="1"/>
    </xf>
    <xf numFmtId="0" fontId="77" fillId="0" borderId="0" xfId="0" applyFont="1"/>
    <xf numFmtId="0" fontId="77" fillId="0" borderId="32" xfId="0" applyFont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78" fillId="0" borderId="6" xfId="0" applyFont="1" applyBorder="1" applyAlignment="1">
      <alignment horizontal="center"/>
    </xf>
    <xf numFmtId="0" fontId="78" fillId="0" borderId="0" xfId="0" applyFont="1" applyAlignment="1">
      <alignment horizontal="center" vertical="center"/>
    </xf>
    <xf numFmtId="0" fontId="83" fillId="0" borderId="0" xfId="0" applyFont="1" applyAlignment="1">
      <alignment horizontal="center" wrapText="1"/>
    </xf>
    <xf numFmtId="0" fontId="78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0" fontId="78" fillId="0" borderId="2" xfId="0" applyFont="1" applyBorder="1" applyAlignment="1">
      <alignment horizontal="center" vertical="center"/>
    </xf>
    <xf numFmtId="0" fontId="78" fillId="0" borderId="0" xfId="0" applyFont="1"/>
    <xf numFmtId="0" fontId="78" fillId="0" borderId="0" xfId="0" applyFont="1" applyAlignment="1">
      <alignment vertical="center"/>
    </xf>
    <xf numFmtId="0" fontId="83" fillId="0" borderId="1" xfId="0" applyFont="1" applyBorder="1" applyAlignment="1">
      <alignment horizontal="center" vertical="center"/>
    </xf>
    <xf numFmtId="0" fontId="83" fillId="0" borderId="2" xfId="0" applyFont="1" applyBorder="1" applyAlignment="1">
      <alignment horizontal="center" vertical="center" wrapText="1"/>
    </xf>
    <xf numFmtId="2" fontId="83" fillId="0" borderId="2" xfId="0" applyNumberFormat="1" applyFont="1" applyBorder="1" applyAlignment="1">
      <alignment horizontal="center"/>
    </xf>
    <xf numFmtId="0" fontId="78" fillId="0" borderId="2" xfId="0" applyFont="1" applyBorder="1"/>
    <xf numFmtId="0" fontId="83" fillId="0" borderId="2" xfId="0" applyFont="1" applyBorder="1" applyAlignment="1">
      <alignment horizontal="center"/>
    </xf>
    <xf numFmtId="0" fontId="78" fillId="0" borderId="2" xfId="0" applyFont="1" applyBorder="1" applyAlignment="1">
      <alignment horizontal="center"/>
    </xf>
    <xf numFmtId="0" fontId="78" fillId="0" borderId="0" xfId="0" applyFont="1" applyAlignment="1">
      <alignment horizontal="center" vertical="center" wrapText="1"/>
    </xf>
    <xf numFmtId="0" fontId="78" fillId="0" borderId="0" xfId="0" applyFont="1" applyAlignment="1">
      <alignment wrapText="1"/>
    </xf>
    <xf numFmtId="0" fontId="78" fillId="0" borderId="2" xfId="0" applyFont="1" applyBorder="1" applyAlignment="1">
      <alignment horizontal="center" vertical="center" wrapText="1"/>
    </xf>
    <xf numFmtId="0" fontId="78" fillId="0" borderId="2" xfId="0" applyFont="1" applyBorder="1" applyAlignment="1">
      <alignment horizontal="center" wrapText="1"/>
    </xf>
    <xf numFmtId="0" fontId="27" fillId="0" borderId="18" xfId="0" applyFont="1" applyFill="1" applyBorder="1" applyAlignment="1">
      <alignment horizontal="center"/>
    </xf>
    <xf numFmtId="0" fontId="27" fillId="0" borderId="0" xfId="0" applyFont="1" applyFill="1" applyAlignment="1">
      <alignment horizontal="center"/>
    </xf>
    <xf numFmtId="0" fontId="27" fillId="0" borderId="0" xfId="0" applyFont="1" applyFill="1" applyAlignment="1">
      <alignment horizontal="right"/>
    </xf>
    <xf numFmtId="0" fontId="11" fillId="0" borderId="0" xfId="0" applyFont="1" applyFill="1" applyAlignment="1">
      <alignment horizontal="left"/>
    </xf>
    <xf numFmtId="0" fontId="27" fillId="0" borderId="16" xfId="0" applyFont="1" applyFill="1" applyBorder="1" applyAlignment="1">
      <alignment horizontal="right"/>
    </xf>
    <xf numFmtId="0" fontId="27" fillId="0" borderId="20" xfId="0" applyFont="1" applyFill="1" applyBorder="1" applyAlignment="1">
      <alignment horizontal="center" vertical="center" wrapText="1"/>
    </xf>
    <xf numFmtId="0" fontId="27" fillId="0" borderId="25" xfId="0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20" xfId="0" applyFont="1" applyFill="1" applyBorder="1" applyAlignment="1">
      <alignment horizontal="center" vertical="center"/>
    </xf>
    <xf numFmtId="0" fontId="27" fillId="0" borderId="25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/>
    </xf>
    <xf numFmtId="0" fontId="27" fillId="0" borderId="30" xfId="0" applyFont="1" applyFill="1" applyBorder="1" applyAlignment="1">
      <alignment horizontal="center"/>
    </xf>
    <xf numFmtId="0" fontId="27" fillId="0" borderId="30" xfId="0" applyFont="1" applyFill="1" applyBorder="1" applyAlignment="1">
      <alignment horizontal="center" wrapText="1"/>
    </xf>
    <xf numFmtId="0" fontId="10" fillId="0" borderId="30" xfId="0" applyFont="1" applyFill="1" applyBorder="1" applyAlignment="1">
      <alignment horizontal="center" wrapText="1"/>
    </xf>
    <xf numFmtId="0" fontId="27" fillId="0" borderId="30" xfId="0" applyFont="1" applyFill="1" applyBorder="1"/>
    <xf numFmtId="0" fontId="15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left" vertical="top" wrapText="1"/>
      <protection locked="0"/>
    </xf>
    <xf numFmtId="0" fontId="20" fillId="0" borderId="16" xfId="0" applyFont="1" applyBorder="1" applyAlignment="1" applyProtection="1">
      <alignment horizontal="center" wrapText="1"/>
      <protection locked="0"/>
    </xf>
    <xf numFmtId="0" fontId="17" fillId="0" borderId="0" xfId="3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/>
      <protection locked="0"/>
    </xf>
    <xf numFmtId="0" fontId="33" fillId="0" borderId="0" xfId="2" applyFont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/>
      <protection locked="0"/>
    </xf>
    <xf numFmtId="1" fontId="34" fillId="0" borderId="27" xfId="0" applyNumberFormat="1" applyFont="1" applyBorder="1" applyAlignment="1" applyProtection="1">
      <alignment horizontal="center"/>
      <protection locked="0"/>
    </xf>
    <xf numFmtId="1" fontId="34" fillId="0" borderId="29" xfId="0" applyNumberFormat="1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left"/>
      <protection locked="0"/>
    </xf>
    <xf numFmtId="0" fontId="15" fillId="0" borderId="29" xfId="0" applyFont="1" applyBorder="1" applyAlignment="1" applyProtection="1">
      <alignment horizontal="left"/>
      <protection locked="0"/>
    </xf>
    <xf numFmtId="0" fontId="22" fillId="0" borderId="36" xfId="0" applyFont="1" applyBorder="1" applyAlignment="1" applyProtection="1">
      <alignment horizontal="center" vertical="center" wrapText="1"/>
      <protection locked="0"/>
    </xf>
    <xf numFmtId="0" fontId="22" fillId="0" borderId="46" xfId="0" applyFont="1" applyBorder="1" applyAlignment="1" applyProtection="1">
      <alignment horizontal="center" vertical="center" wrapText="1"/>
      <protection locked="0"/>
    </xf>
    <xf numFmtId="0" fontId="22" fillId="0" borderId="47" xfId="0" applyFont="1" applyBorder="1" applyAlignment="1" applyProtection="1">
      <alignment horizontal="center" vertical="center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5" fillId="0" borderId="36" xfId="0" applyFont="1" applyBorder="1" applyAlignment="1" applyProtection="1">
      <alignment horizontal="center" vertical="center" wrapText="1"/>
      <protection locked="0"/>
    </xf>
    <xf numFmtId="0" fontId="15" fillId="0" borderId="37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center" vertical="center" wrapText="1"/>
      <protection locked="0"/>
    </xf>
    <xf numFmtId="0" fontId="15" fillId="0" borderId="39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 vertical="center" wrapText="1"/>
      <protection locked="0"/>
    </xf>
    <xf numFmtId="0" fontId="22" fillId="0" borderId="39" xfId="0" applyFont="1" applyBorder="1" applyAlignment="1" applyProtection="1">
      <alignment horizontal="center" vertical="center" wrapText="1"/>
      <protection locked="0"/>
    </xf>
    <xf numFmtId="0" fontId="22" fillId="0" borderId="30" xfId="0" applyFont="1" applyBorder="1" applyAlignment="1" applyProtection="1">
      <alignment horizontal="center" vertical="center" wrapText="1"/>
      <protection locked="0"/>
    </xf>
    <xf numFmtId="0" fontId="22" fillId="0" borderId="44" xfId="0" applyFont="1" applyBorder="1" applyAlignment="1" applyProtection="1">
      <alignment horizontal="center" vertical="center" wrapText="1"/>
      <protection locked="0"/>
    </xf>
    <xf numFmtId="0" fontId="22" fillId="0" borderId="48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 wrapText="1"/>
      <protection locked="0"/>
    </xf>
    <xf numFmtId="0" fontId="29" fillId="0" borderId="18" xfId="0" applyFont="1" applyBorder="1" applyAlignment="1" applyProtection="1">
      <alignment horizontal="center"/>
      <protection locked="0"/>
    </xf>
    <xf numFmtId="0" fontId="35" fillId="0" borderId="30" xfId="0" applyFont="1" applyBorder="1" applyAlignment="1" applyProtection="1">
      <alignment horizontal="left" vertical="center" wrapText="1"/>
      <protection locked="0"/>
    </xf>
    <xf numFmtId="0" fontId="22" fillId="0" borderId="41" xfId="0" applyFont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left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75" fillId="0" borderId="58" xfId="0" applyFont="1" applyBorder="1" applyAlignment="1">
      <alignment horizontal="center"/>
    </xf>
    <xf numFmtId="0" fontId="25" fillId="0" borderId="0" xfId="7" applyFont="1" applyAlignment="1">
      <alignment horizontal="center" vertical="center"/>
    </xf>
    <xf numFmtId="0" fontId="70" fillId="0" borderId="0" xfId="7" applyFont="1" applyAlignment="1">
      <alignment horizontal="center" vertical="center"/>
    </xf>
    <xf numFmtId="0" fontId="71" fillId="0" borderId="0" xfId="7" applyFont="1" applyAlignment="1">
      <alignment horizontal="center"/>
    </xf>
    <xf numFmtId="1" fontId="36" fillId="0" borderId="57" xfId="0" applyNumberFormat="1" applyFont="1" applyBorder="1" applyAlignment="1">
      <alignment horizontal="center"/>
    </xf>
    <xf numFmtId="0" fontId="15" fillId="0" borderId="18" xfId="0" applyFont="1" applyBorder="1" applyAlignment="1" applyProtection="1">
      <alignment horizontal="left" wrapText="1"/>
      <protection locked="0"/>
    </xf>
    <xf numFmtId="0" fontId="15" fillId="0" borderId="52" xfId="0" applyFont="1" applyBorder="1" applyAlignment="1" applyProtection="1">
      <alignment horizontal="left" wrapText="1"/>
      <protection locked="0"/>
    </xf>
    <xf numFmtId="0" fontId="15" fillId="0" borderId="0" xfId="0" applyFont="1" applyAlignment="1">
      <alignment horizontal="left" wrapText="1"/>
    </xf>
    <xf numFmtId="0" fontId="0" fillId="0" borderId="16" xfId="0" applyBorder="1" applyAlignment="1">
      <alignment horizontal="center"/>
    </xf>
    <xf numFmtId="0" fontId="22" fillId="0" borderId="18" xfId="0" applyFont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0" fontId="15" fillId="0" borderId="0" xfId="0" applyFont="1" applyAlignment="1">
      <alignment horizontal="center"/>
    </xf>
    <xf numFmtId="0" fontId="17" fillId="0" borderId="27" xfId="0" applyFont="1" applyBorder="1" applyAlignment="1">
      <alignment horizontal="left"/>
    </xf>
    <xf numFmtId="0" fontId="17" fillId="0" borderId="29" xfId="0" applyFont="1" applyBorder="1" applyAlignment="1">
      <alignment horizontal="left"/>
    </xf>
  </cellXfs>
  <cellStyles count="9">
    <cellStyle name="Įprastas" xfId="0" builtinId="0"/>
    <cellStyle name="Įprastas 2" xfId="8" xr:uid="{A60B568E-F556-4C97-8E55-9FA9BD1223A1}"/>
    <cellStyle name="Įprastas 4" xfId="6" xr:uid="{71E5F8F9-388D-4A3B-ACE4-531222376F94}"/>
    <cellStyle name="Normal_biudz uz 2001 atskaitomybe3" xfId="7" xr:uid="{1F208BAC-A36B-4668-A149-BCD177947660}"/>
    <cellStyle name="Normal_CF_ataskaitos_prie_mokejimo_tvarkos_040115" xfId="1" xr:uid="{00000000-0005-0000-0000-000001000000}"/>
    <cellStyle name="Normal_kontingento formos sav" xfId="3" xr:uid="{00000000-0005-0000-0000-000002000000}"/>
    <cellStyle name="Normal_Sheet1" xfId="4" xr:uid="{00000000-0005-0000-0000-000003000000}"/>
    <cellStyle name="Normal_TRECFORMantras2001333" xfId="2" xr:uid="{00000000-0005-0000-0000-000004000000}"/>
    <cellStyle name="Paprastas 2" xfId="5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370"/>
  <sheetViews>
    <sheetView topLeftCell="A22" workbookViewId="0">
      <selection activeCell="U8" sqref="U8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0.2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2" spans="1:16" ht="5.25" customHeight="1"/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4" spans="1:16" ht="1.5" customHeight="1"/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>
      <c r="A23" s="537" t="s">
        <v>222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/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/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934255</v>
      </c>
      <c r="J30" s="323">
        <f>SUM(J31+J42+J61+J82+J89+J109+J135+J154+J164)</f>
        <v>934255</v>
      </c>
      <c r="K30" s="324">
        <f>SUM(K31+K42+K61+K82+K89+K109+K135+K154+K164)</f>
        <v>859349.06</v>
      </c>
      <c r="L30" s="323">
        <f>SUM(L31+L42+L61+L82+L89+L109+L135+L154+L164)</f>
        <v>859349.06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700305</v>
      </c>
      <c r="J31" s="323">
        <f>SUM(J32+J38)</f>
        <v>700305</v>
      </c>
      <c r="K31" s="325">
        <f>SUM(K32+K38)</f>
        <v>680966</v>
      </c>
      <c r="L31" s="326">
        <f>SUM(L32+L38)</f>
        <v>680966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690479</v>
      </c>
      <c r="J32" s="323">
        <f>SUM(J33)</f>
        <v>690479</v>
      </c>
      <c r="K32" s="324">
        <f>SUM(K33)</f>
        <v>671292.05</v>
      </c>
      <c r="L32" s="323">
        <f>SUM(L33)</f>
        <v>671292.05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690479</v>
      </c>
      <c r="J33" s="323">
        <f t="shared" ref="J33:L34" si="0">SUM(J34)</f>
        <v>690479</v>
      </c>
      <c r="K33" s="323">
        <f t="shared" si="0"/>
        <v>671292.05</v>
      </c>
      <c r="L33" s="323">
        <f t="shared" si="0"/>
        <v>671292.05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690479</v>
      </c>
      <c r="J34" s="324">
        <f t="shared" si="0"/>
        <v>690479</v>
      </c>
      <c r="K34" s="324">
        <f t="shared" si="0"/>
        <v>671292.05</v>
      </c>
      <c r="L34" s="324">
        <f t="shared" si="0"/>
        <v>671292.05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690479</v>
      </c>
      <c r="J35" s="328">
        <v>690479</v>
      </c>
      <c r="K35" s="328">
        <v>671292.05</v>
      </c>
      <c r="L35" s="328">
        <v>671292.05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9826</v>
      </c>
      <c r="J38" s="323">
        <f t="shared" si="1"/>
        <v>9826</v>
      </c>
      <c r="K38" s="324">
        <f t="shared" si="1"/>
        <v>9673.9500000000007</v>
      </c>
      <c r="L38" s="323">
        <f t="shared" si="1"/>
        <v>9673.9500000000007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9826</v>
      </c>
      <c r="J39" s="323">
        <f t="shared" si="1"/>
        <v>9826</v>
      </c>
      <c r="K39" s="323">
        <f t="shared" si="1"/>
        <v>9673.9500000000007</v>
      </c>
      <c r="L39" s="323">
        <f t="shared" si="1"/>
        <v>9673.9500000000007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9826</v>
      </c>
      <c r="J40" s="323">
        <f t="shared" si="1"/>
        <v>9826</v>
      </c>
      <c r="K40" s="323">
        <f t="shared" si="1"/>
        <v>9673.9500000000007</v>
      </c>
      <c r="L40" s="323">
        <f t="shared" si="1"/>
        <v>9673.9500000000007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9826</v>
      </c>
      <c r="J41" s="328">
        <v>9826</v>
      </c>
      <c r="K41" s="328">
        <v>9673.9500000000007</v>
      </c>
      <c r="L41" s="328">
        <v>9673.9500000000007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232450</v>
      </c>
      <c r="J42" s="331">
        <f t="shared" si="2"/>
        <v>232450</v>
      </c>
      <c r="K42" s="330">
        <f t="shared" si="2"/>
        <v>176883.06</v>
      </c>
      <c r="L42" s="330">
        <f t="shared" si="2"/>
        <v>176883.06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232450</v>
      </c>
      <c r="J43" s="324">
        <f t="shared" si="2"/>
        <v>232450</v>
      </c>
      <c r="K43" s="323">
        <f t="shared" si="2"/>
        <v>176883.06</v>
      </c>
      <c r="L43" s="324">
        <f t="shared" si="2"/>
        <v>176883.06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232450</v>
      </c>
      <c r="J44" s="324">
        <f t="shared" si="2"/>
        <v>232450</v>
      </c>
      <c r="K44" s="326">
        <f t="shared" si="2"/>
        <v>176883.06</v>
      </c>
      <c r="L44" s="326">
        <f t="shared" si="2"/>
        <v>176883.06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232450</v>
      </c>
      <c r="J45" s="332">
        <f>SUM(J46:J60)</f>
        <v>232450</v>
      </c>
      <c r="K45" s="333">
        <f>SUM(K46:K60)</f>
        <v>176883.06</v>
      </c>
      <c r="L45" s="333">
        <f>SUM(L46:L60)</f>
        <v>176883.06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customHeight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1300</v>
      </c>
      <c r="J47" s="328">
        <v>1300</v>
      </c>
      <c r="K47" s="328">
        <v>1300</v>
      </c>
      <c r="L47" s="328">
        <v>1300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3600</v>
      </c>
      <c r="J48" s="328">
        <v>3600</v>
      </c>
      <c r="K48" s="328">
        <v>3600</v>
      </c>
      <c r="L48" s="328">
        <v>3600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8000</v>
      </c>
      <c r="J49" s="328">
        <v>8000</v>
      </c>
      <c r="K49" s="328">
        <v>5857.53</v>
      </c>
      <c r="L49" s="328">
        <v>5857.53</v>
      </c>
      <c r="Q49" s="247"/>
      <c r="R49"/>
    </row>
    <row r="50" spans="1:18" ht="25.5" customHeight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300</v>
      </c>
      <c r="J50" s="328">
        <v>300</v>
      </c>
      <c r="K50" s="328">
        <v>300</v>
      </c>
      <c r="L50" s="328">
        <v>300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3250</v>
      </c>
      <c r="J55" s="328">
        <v>3250</v>
      </c>
      <c r="K55" s="328">
        <v>3250</v>
      </c>
      <c r="L55" s="328">
        <v>3250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customHeight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1450</v>
      </c>
      <c r="J57" s="328">
        <v>1450</v>
      </c>
      <c r="K57" s="328">
        <v>1159.94</v>
      </c>
      <c r="L57" s="328">
        <v>1159.94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20500</v>
      </c>
      <c r="J58" s="328">
        <v>20500</v>
      </c>
      <c r="K58" s="328">
        <v>20500</v>
      </c>
      <c r="L58" s="328">
        <v>20500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194050</v>
      </c>
      <c r="J60" s="328">
        <v>194050</v>
      </c>
      <c r="K60" s="328">
        <v>140915.59</v>
      </c>
      <c r="L60" s="328">
        <v>140915.59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1500</v>
      </c>
      <c r="J135" s="335">
        <f>SUM(J136+J141+J149)</f>
        <v>1500</v>
      </c>
      <c r="K135" s="324">
        <f>SUM(K136+K141+K149)</f>
        <v>1500</v>
      </c>
      <c r="L135" s="323">
        <f>SUM(L136+L141+L149)</f>
        <v>1500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1500</v>
      </c>
      <c r="J149" s="335">
        <f t="shared" si="15"/>
        <v>1500</v>
      </c>
      <c r="K149" s="324">
        <f t="shared" si="15"/>
        <v>1500</v>
      </c>
      <c r="L149" s="323">
        <f t="shared" si="15"/>
        <v>1500</v>
      </c>
    </row>
    <row r="150" spans="1:12" hidden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1500</v>
      </c>
      <c r="J150" s="341">
        <f t="shared" si="15"/>
        <v>1500</v>
      </c>
      <c r="K150" s="333">
        <f t="shared" si="15"/>
        <v>1500</v>
      </c>
      <c r="L150" s="332">
        <f t="shared" si="15"/>
        <v>1500</v>
      </c>
    </row>
    <row r="151" spans="1:12" hidden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1500</v>
      </c>
      <c r="J151" s="335">
        <f>SUM(J152:J153)</f>
        <v>1500</v>
      </c>
      <c r="K151" s="324">
        <f>SUM(K152:K153)</f>
        <v>1500</v>
      </c>
      <c r="L151" s="323">
        <f>SUM(L152:L153)</f>
        <v>1500</v>
      </c>
    </row>
    <row r="152" spans="1:12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1500</v>
      </c>
      <c r="J152" s="343">
        <v>1500</v>
      </c>
      <c r="K152" s="343">
        <v>1500</v>
      </c>
      <c r="L152" s="343">
        <v>1500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48" customHeight="1">
      <c r="A180" s="230">
        <v>3</v>
      </c>
      <c r="B180" s="232"/>
      <c r="C180" s="230"/>
      <c r="D180" s="231"/>
      <c r="E180" s="231"/>
      <c r="F180" s="233"/>
      <c r="G180" s="356" t="s">
        <v>126</v>
      </c>
      <c r="H180" s="234">
        <v>151</v>
      </c>
      <c r="I180" s="323">
        <f>SUM(I181+I234+I299)</f>
        <v>50905</v>
      </c>
      <c r="J180" s="335">
        <f>SUM(J181+J234+J299)</f>
        <v>50905</v>
      </c>
      <c r="K180" s="324">
        <f>SUM(K181+K234+K299)</f>
        <v>14176.78</v>
      </c>
      <c r="L180" s="323">
        <f>SUM(L181+L234+L299)</f>
        <v>14176.78</v>
      </c>
    </row>
    <row r="181" spans="1:12" ht="25.5" customHeight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50905</v>
      </c>
      <c r="J181" s="330">
        <f>SUM(J182+J205+J212+J224+J228)</f>
        <v>50905</v>
      </c>
      <c r="K181" s="330">
        <f>SUM(K182+K205+K212+K224+K228)</f>
        <v>14176.78</v>
      </c>
      <c r="L181" s="330">
        <f>SUM(L182+L205+L212+L224+L228)</f>
        <v>14176.78</v>
      </c>
    </row>
    <row r="182" spans="1:12" ht="25.5" customHeight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37700</v>
      </c>
      <c r="J182" s="335">
        <f>SUM(J183+J186+J191+J197+J202)</f>
        <v>37700</v>
      </c>
      <c r="K182" s="324">
        <f>SUM(K183+K186+K191+K197+K202)</f>
        <v>1471.78</v>
      </c>
      <c r="L182" s="323">
        <f>SUM(L183+L186+L191+L197+L202)</f>
        <v>1471.78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4700</v>
      </c>
      <c r="J191" s="335">
        <f>J192</f>
        <v>4700</v>
      </c>
      <c r="K191" s="324">
        <f>K192</f>
        <v>1471.78</v>
      </c>
      <c r="L191" s="323">
        <f>L192</f>
        <v>1471.78</v>
      </c>
    </row>
    <row r="192" spans="1:12" hidden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4700</v>
      </c>
      <c r="J192" s="323">
        <f>SUM(J193:J196)</f>
        <v>4700</v>
      </c>
      <c r="K192" s="323">
        <f>SUM(K193:K196)</f>
        <v>1471.78</v>
      </c>
      <c r="L192" s="323">
        <f>SUM(L193:L196)</f>
        <v>1471.78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customHeight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4700</v>
      </c>
      <c r="J196" s="349">
        <v>4700</v>
      </c>
      <c r="K196" s="329">
        <v>1471.78</v>
      </c>
      <c r="L196" s="329">
        <v>1471.78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33000</v>
      </c>
      <c r="J202" s="335">
        <f t="shared" si="19"/>
        <v>33000</v>
      </c>
      <c r="K202" s="324">
        <f t="shared" si="19"/>
        <v>0</v>
      </c>
      <c r="L202" s="323">
        <f t="shared" si="19"/>
        <v>0</v>
      </c>
    </row>
    <row r="203" spans="1:12" ht="25.5" hidden="1" customHeight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33000</v>
      </c>
      <c r="J203" s="324">
        <f t="shared" si="19"/>
        <v>33000</v>
      </c>
      <c r="K203" s="324">
        <f t="shared" si="19"/>
        <v>0</v>
      </c>
      <c r="L203" s="324">
        <f t="shared" si="19"/>
        <v>0</v>
      </c>
    </row>
    <row r="204" spans="1:12" ht="25.5" customHeight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33000</v>
      </c>
      <c r="J204" s="329">
        <v>33000</v>
      </c>
      <c r="K204" s="329">
        <v>0</v>
      </c>
      <c r="L204" s="329">
        <v>0</v>
      </c>
    </row>
    <row r="205" spans="1:12" ht="25.5" customHeight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13205</v>
      </c>
      <c r="J205" s="337">
        <f t="shared" si="20"/>
        <v>13205</v>
      </c>
      <c r="K205" s="325">
        <f t="shared" si="20"/>
        <v>12705</v>
      </c>
      <c r="L205" s="326">
        <f t="shared" si="20"/>
        <v>12705</v>
      </c>
    </row>
    <row r="206" spans="1:12" ht="25.5" hidden="1" customHeight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13205</v>
      </c>
      <c r="J206" s="335">
        <f t="shared" si="20"/>
        <v>13205</v>
      </c>
      <c r="K206" s="324">
        <f t="shared" si="20"/>
        <v>12705</v>
      </c>
      <c r="L206" s="323">
        <f t="shared" si="20"/>
        <v>12705</v>
      </c>
    </row>
    <row r="207" spans="1:12" ht="25.5" hidden="1" customHeight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13205</v>
      </c>
      <c r="J207" s="336">
        <f>SUM(J208:J211)</f>
        <v>13205</v>
      </c>
      <c r="K207" s="331">
        <f>SUM(K208:K211)</f>
        <v>12705</v>
      </c>
      <c r="L207" s="330">
        <f>SUM(L208:L211)</f>
        <v>12705</v>
      </c>
    </row>
    <row r="208" spans="1:12" ht="38.25" customHeight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13205</v>
      </c>
      <c r="J208" s="329">
        <v>13205</v>
      </c>
      <c r="K208" s="329">
        <v>12705</v>
      </c>
      <c r="L208" s="329">
        <v>12705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985160</v>
      </c>
      <c r="J364" s="338">
        <f>SUM(J30+J180)</f>
        <v>985160</v>
      </c>
      <c r="K364" s="338">
        <f>SUM(K30+K180)</f>
        <v>873525.84000000008</v>
      </c>
      <c r="L364" s="338">
        <f>SUM(L30+L180)</f>
        <v>873525.84000000008</v>
      </c>
    </row>
    <row r="365" spans="1:12" ht="7.5" customHeight="1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3" customHeight="1">
      <c r="I368" s="297"/>
      <c r="K368" s="297"/>
      <c r="L368" s="297"/>
    </row>
    <row r="369" spans="4:12" ht="14.2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18:L18"/>
    <mergeCell ref="A22:I22"/>
    <mergeCell ref="A23:I23"/>
    <mergeCell ref="A29:F29"/>
    <mergeCell ref="A27:F28"/>
    <mergeCell ref="G27:G28"/>
    <mergeCell ref="H27:H28"/>
    <mergeCell ref="I27:J27"/>
    <mergeCell ref="A26:I26"/>
    <mergeCell ref="G6:K6"/>
    <mergeCell ref="K367:L367"/>
    <mergeCell ref="D370:G370"/>
    <mergeCell ref="K370:L370"/>
    <mergeCell ref="G25:H25"/>
    <mergeCell ref="K27:K28"/>
    <mergeCell ref="L27:L28"/>
    <mergeCell ref="A7:L7"/>
    <mergeCell ref="G8:K8"/>
    <mergeCell ref="A9:L9"/>
    <mergeCell ref="G10:K10"/>
    <mergeCell ref="G11:K11"/>
    <mergeCell ref="B13:L13"/>
    <mergeCell ref="G15:K15"/>
    <mergeCell ref="G16:K16"/>
    <mergeCell ref="E17:K17"/>
  </mergeCells>
  <pageMargins left="1.1023622047244095" right="0.11811023622047245" top="0" bottom="0" header="0.31496062992125984" footer="0.31496062992125984"/>
  <pageSetup paperSize="9" scale="7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370"/>
  <sheetViews>
    <sheetView topLeftCell="A4" workbookViewId="0">
      <selection activeCell="S14" sqref="S14"/>
    </sheetView>
  </sheetViews>
  <sheetFormatPr defaultRowHeight="15"/>
  <cols>
    <col min="1" max="4" width="2" style="192" customWidth="1"/>
    <col min="5" max="5" width="2.140625" style="192" customWidth="1"/>
    <col min="6" max="6" width="2.5703125" style="307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2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2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2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2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2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2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2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2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2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2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2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2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2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2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2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2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2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2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2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2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2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2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2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2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2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2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2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2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2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2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2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2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2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2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2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2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2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2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2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2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2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2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2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2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2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2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2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2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2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2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2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2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2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2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2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2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2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2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2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2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2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2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2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2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09" t="s">
        <v>0</v>
      </c>
      <c r="K1" s="309"/>
      <c r="L1" s="309"/>
      <c r="M1" s="196"/>
      <c r="N1" s="309"/>
      <c r="O1" s="309"/>
      <c r="P1" s="309"/>
    </row>
    <row r="2" spans="1:16">
      <c r="H2" s="194"/>
      <c r="I2"/>
      <c r="J2" s="309" t="s">
        <v>1</v>
      </c>
      <c r="K2" s="309"/>
      <c r="L2" s="309"/>
      <c r="M2" s="196"/>
      <c r="N2" s="309"/>
      <c r="O2" s="309"/>
      <c r="P2" s="309"/>
    </row>
    <row r="3" spans="1:16">
      <c r="H3" s="197"/>
      <c r="I3" s="194"/>
      <c r="J3" s="309" t="s">
        <v>2</v>
      </c>
      <c r="K3" s="309"/>
      <c r="L3" s="309"/>
      <c r="M3" s="196"/>
      <c r="N3" s="309"/>
      <c r="O3" s="309"/>
      <c r="P3" s="309"/>
    </row>
    <row r="4" spans="1:16">
      <c r="G4" s="198" t="s">
        <v>3</v>
      </c>
      <c r="H4" s="194"/>
      <c r="I4"/>
      <c r="J4" s="309" t="s">
        <v>4</v>
      </c>
      <c r="K4" s="309"/>
      <c r="L4" s="309"/>
      <c r="M4" s="196"/>
      <c r="N4" s="199"/>
      <c r="O4" s="199"/>
      <c r="P4" s="309"/>
    </row>
    <row r="5" spans="1:16">
      <c r="H5" s="200"/>
      <c r="I5"/>
      <c r="J5" s="309" t="s">
        <v>487</v>
      </c>
      <c r="K5" s="309"/>
      <c r="L5" s="309"/>
      <c r="M5" s="196"/>
      <c r="N5" s="309"/>
      <c r="O5" s="309"/>
      <c r="P5" s="309"/>
    </row>
    <row r="6" spans="1:16" ht="20.2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2"/>
      <c r="B8" s="313"/>
      <c r="C8" s="313"/>
      <c r="D8" s="313"/>
      <c r="E8" s="313"/>
      <c r="F8" s="313"/>
      <c r="G8" s="530" t="s">
        <v>7</v>
      </c>
      <c r="H8" s="530"/>
      <c r="I8" s="530"/>
      <c r="J8" s="530"/>
      <c r="K8" s="530"/>
      <c r="L8" s="313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489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09"/>
      <c r="F21" s="308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>
      <c r="A23" s="537" t="s">
        <v>227</v>
      </c>
      <c r="B23" s="537"/>
      <c r="C23" s="537"/>
      <c r="D23" s="537"/>
      <c r="E23" s="537"/>
      <c r="F23" s="537"/>
      <c r="G23" s="537"/>
      <c r="H23" s="537"/>
      <c r="I23" s="537"/>
      <c r="J23" s="311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225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226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105300</v>
      </c>
      <c r="J30" s="323">
        <f>SUM(J31+J42+J61+J82+J89+J109+J135+J154+J164)</f>
        <v>105300</v>
      </c>
      <c r="K30" s="324">
        <f>SUM(K31+K42+K61+K82+K89+K109+K135+K154+K164)</f>
        <v>105300</v>
      </c>
      <c r="L30" s="323">
        <f>SUM(L31+L42+L61+L82+L89+L109+L135+L154+L164)</f>
        <v>105300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39500</v>
      </c>
      <c r="J31" s="323">
        <f>SUM(J32+J38)</f>
        <v>39500</v>
      </c>
      <c r="K31" s="325">
        <f>SUM(K32+K38)</f>
        <v>39500</v>
      </c>
      <c r="L31" s="326">
        <f>SUM(L32+L38)</f>
        <v>39500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38800</v>
      </c>
      <c r="J32" s="323">
        <f>SUM(J33)</f>
        <v>38800</v>
      </c>
      <c r="K32" s="324">
        <f>SUM(K33)</f>
        <v>38800</v>
      </c>
      <c r="L32" s="323">
        <f>SUM(L33)</f>
        <v>38800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38800</v>
      </c>
      <c r="J33" s="323">
        <f t="shared" ref="J33:L34" si="0">SUM(J34)</f>
        <v>38800</v>
      </c>
      <c r="K33" s="323">
        <f t="shared" si="0"/>
        <v>38800</v>
      </c>
      <c r="L33" s="323">
        <f t="shared" si="0"/>
        <v>38800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38800</v>
      </c>
      <c r="J34" s="324">
        <f t="shared" si="0"/>
        <v>38800</v>
      </c>
      <c r="K34" s="324">
        <f t="shared" si="0"/>
        <v>38800</v>
      </c>
      <c r="L34" s="324">
        <f t="shared" si="0"/>
        <v>38800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38800</v>
      </c>
      <c r="J35" s="328">
        <v>38800</v>
      </c>
      <c r="K35" s="328">
        <v>38800</v>
      </c>
      <c r="L35" s="328">
        <v>38800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700</v>
      </c>
      <c r="J38" s="323">
        <f t="shared" si="1"/>
        <v>700</v>
      </c>
      <c r="K38" s="324">
        <f t="shared" si="1"/>
        <v>700</v>
      </c>
      <c r="L38" s="323">
        <f t="shared" si="1"/>
        <v>700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700</v>
      </c>
      <c r="J39" s="323">
        <f t="shared" si="1"/>
        <v>700</v>
      </c>
      <c r="K39" s="323">
        <f t="shared" si="1"/>
        <v>700</v>
      </c>
      <c r="L39" s="323">
        <f t="shared" si="1"/>
        <v>700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700</v>
      </c>
      <c r="J40" s="323">
        <f t="shared" si="1"/>
        <v>700</v>
      </c>
      <c r="K40" s="323">
        <f t="shared" si="1"/>
        <v>700</v>
      </c>
      <c r="L40" s="323">
        <f t="shared" si="1"/>
        <v>700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700</v>
      </c>
      <c r="J41" s="328">
        <v>700</v>
      </c>
      <c r="K41" s="328">
        <v>700</v>
      </c>
      <c r="L41" s="328">
        <v>700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65800</v>
      </c>
      <c r="J42" s="331">
        <f t="shared" si="2"/>
        <v>65800</v>
      </c>
      <c r="K42" s="330">
        <f t="shared" si="2"/>
        <v>65800</v>
      </c>
      <c r="L42" s="330">
        <f t="shared" si="2"/>
        <v>65800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65800</v>
      </c>
      <c r="J43" s="324">
        <f t="shared" si="2"/>
        <v>65800</v>
      </c>
      <c r="K43" s="323">
        <f t="shared" si="2"/>
        <v>65800</v>
      </c>
      <c r="L43" s="324">
        <f t="shared" si="2"/>
        <v>65800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65800</v>
      </c>
      <c r="J44" s="324">
        <f t="shared" si="2"/>
        <v>65800</v>
      </c>
      <c r="K44" s="326">
        <f t="shared" si="2"/>
        <v>65800</v>
      </c>
      <c r="L44" s="326">
        <f t="shared" si="2"/>
        <v>65800</v>
      </c>
      <c r="Q44" s="247"/>
      <c r="R44"/>
    </row>
    <row r="45" spans="1:18" ht="15.75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65800</v>
      </c>
      <c r="J45" s="332">
        <f>SUM(J46:J60)</f>
        <v>65800</v>
      </c>
      <c r="K45" s="333">
        <f>SUM(K46:K60)</f>
        <v>65800</v>
      </c>
      <c r="L45" s="333">
        <f>SUM(L46:L60)</f>
        <v>65800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200</v>
      </c>
      <c r="J48" s="328">
        <v>200</v>
      </c>
      <c r="K48" s="328">
        <v>200</v>
      </c>
      <c r="L48" s="328">
        <v>200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300</v>
      </c>
      <c r="J49" s="328">
        <v>300</v>
      </c>
      <c r="K49" s="328">
        <v>300</v>
      </c>
      <c r="L49" s="328">
        <v>300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270</v>
      </c>
      <c r="J55" s="328">
        <v>270</v>
      </c>
      <c r="K55" s="328">
        <v>270</v>
      </c>
      <c r="L55" s="328">
        <v>270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300</v>
      </c>
      <c r="J58" s="328">
        <v>300</v>
      </c>
      <c r="K58" s="328">
        <v>300</v>
      </c>
      <c r="L58" s="328">
        <v>300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64730</v>
      </c>
      <c r="J60" s="328">
        <v>64730</v>
      </c>
      <c r="K60" s="328">
        <v>64730</v>
      </c>
      <c r="L60" s="328">
        <v>64730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105300</v>
      </c>
      <c r="J364" s="338">
        <f>SUM(J30+J180)</f>
        <v>105300</v>
      </c>
      <c r="K364" s="338">
        <f>SUM(K30+K180)</f>
        <v>105300</v>
      </c>
      <c r="L364" s="338">
        <f>SUM(L30+L180)</f>
        <v>105300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06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0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18:L18"/>
    <mergeCell ref="A22:I22"/>
    <mergeCell ref="A23:I23"/>
    <mergeCell ref="A29:F29"/>
    <mergeCell ref="A27:F28"/>
    <mergeCell ref="G27:G28"/>
    <mergeCell ref="H27:H28"/>
    <mergeCell ref="I27:J27"/>
    <mergeCell ref="A26:I26"/>
    <mergeCell ref="G6:K6"/>
    <mergeCell ref="K367:L367"/>
    <mergeCell ref="D370:G370"/>
    <mergeCell ref="K370:L370"/>
    <mergeCell ref="G25:H25"/>
    <mergeCell ref="K27:K28"/>
    <mergeCell ref="L27:L28"/>
    <mergeCell ref="A7:L7"/>
    <mergeCell ref="G8:K8"/>
    <mergeCell ref="A9:L9"/>
    <mergeCell ref="G10:K10"/>
    <mergeCell ref="G11:K11"/>
    <mergeCell ref="B13:L13"/>
    <mergeCell ref="G15:K15"/>
    <mergeCell ref="G16:K16"/>
    <mergeCell ref="E17:K17"/>
  </mergeCells>
  <pageMargins left="0.70866141732283472" right="0.31496062992125984" top="0.15748031496062992" bottom="0.15748031496062992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370"/>
  <sheetViews>
    <sheetView workbookViewId="0">
      <selection activeCell="T19" sqref="T19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>
      <c r="A23" s="537" t="s">
        <v>19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225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226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273200</v>
      </c>
      <c r="J30" s="323">
        <f>SUM(J31+J42+J61+J82+J89+J109+J135+J154+J164)</f>
        <v>273200</v>
      </c>
      <c r="K30" s="324">
        <f>SUM(K31+K42+K61+K82+K89+K109+K135+K154+K164)</f>
        <v>273200</v>
      </c>
      <c r="L30" s="323">
        <f>SUM(L31+L42+L61+L82+L89+L109+L135+L154+L164)</f>
        <v>273200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243500</v>
      </c>
      <c r="J31" s="323">
        <f>SUM(J32+J38)</f>
        <v>243500</v>
      </c>
      <c r="K31" s="325">
        <f>SUM(K32+K38)</f>
        <v>243500</v>
      </c>
      <c r="L31" s="326">
        <f>SUM(L32+L38)</f>
        <v>243500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240000</v>
      </c>
      <c r="J32" s="323">
        <f>SUM(J33)</f>
        <v>240000</v>
      </c>
      <c r="K32" s="324">
        <f>SUM(K33)</f>
        <v>240000</v>
      </c>
      <c r="L32" s="323">
        <f>SUM(L33)</f>
        <v>240000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240000</v>
      </c>
      <c r="J33" s="323">
        <f t="shared" ref="J33:L34" si="0">SUM(J34)</f>
        <v>240000</v>
      </c>
      <c r="K33" s="323">
        <f t="shared" si="0"/>
        <v>240000</v>
      </c>
      <c r="L33" s="323">
        <f t="shared" si="0"/>
        <v>240000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240000</v>
      </c>
      <c r="J34" s="324">
        <f t="shared" si="0"/>
        <v>240000</v>
      </c>
      <c r="K34" s="324">
        <f t="shared" si="0"/>
        <v>240000</v>
      </c>
      <c r="L34" s="324">
        <f t="shared" si="0"/>
        <v>240000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240000</v>
      </c>
      <c r="J35" s="328">
        <v>240000</v>
      </c>
      <c r="K35" s="328">
        <v>240000</v>
      </c>
      <c r="L35" s="328">
        <v>240000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3500</v>
      </c>
      <c r="J38" s="323">
        <f t="shared" si="1"/>
        <v>3500</v>
      </c>
      <c r="K38" s="324">
        <f t="shared" si="1"/>
        <v>3500</v>
      </c>
      <c r="L38" s="323">
        <f t="shared" si="1"/>
        <v>3500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3500</v>
      </c>
      <c r="J39" s="323">
        <f t="shared" si="1"/>
        <v>3500</v>
      </c>
      <c r="K39" s="323">
        <f t="shared" si="1"/>
        <v>3500</v>
      </c>
      <c r="L39" s="323">
        <f t="shared" si="1"/>
        <v>3500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3500</v>
      </c>
      <c r="J40" s="323">
        <f t="shared" si="1"/>
        <v>3500</v>
      </c>
      <c r="K40" s="323">
        <f t="shared" si="1"/>
        <v>3500</v>
      </c>
      <c r="L40" s="323">
        <f t="shared" si="1"/>
        <v>3500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3500</v>
      </c>
      <c r="J41" s="328">
        <v>3500</v>
      </c>
      <c r="K41" s="328">
        <v>3500</v>
      </c>
      <c r="L41" s="328">
        <v>3500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29100</v>
      </c>
      <c r="J42" s="331">
        <f t="shared" si="2"/>
        <v>29100</v>
      </c>
      <c r="K42" s="330">
        <f t="shared" si="2"/>
        <v>29100</v>
      </c>
      <c r="L42" s="330">
        <f t="shared" si="2"/>
        <v>29100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29100</v>
      </c>
      <c r="J43" s="324">
        <f t="shared" si="2"/>
        <v>29100</v>
      </c>
      <c r="K43" s="323">
        <f t="shared" si="2"/>
        <v>29100</v>
      </c>
      <c r="L43" s="324">
        <f t="shared" si="2"/>
        <v>29100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29100</v>
      </c>
      <c r="J44" s="324">
        <f t="shared" si="2"/>
        <v>29100</v>
      </c>
      <c r="K44" s="326">
        <f t="shared" si="2"/>
        <v>29100</v>
      </c>
      <c r="L44" s="326">
        <f t="shared" si="2"/>
        <v>29100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29100</v>
      </c>
      <c r="J45" s="332">
        <f>SUM(J46:J60)</f>
        <v>29100</v>
      </c>
      <c r="K45" s="333">
        <f>SUM(K46:K60)</f>
        <v>29100</v>
      </c>
      <c r="L45" s="333">
        <f>SUM(L46:L60)</f>
        <v>29100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customHeight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600</v>
      </c>
      <c r="J47" s="328">
        <v>600</v>
      </c>
      <c r="K47" s="328">
        <v>600</v>
      </c>
      <c r="L47" s="328">
        <v>600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800</v>
      </c>
      <c r="J48" s="328">
        <v>800</v>
      </c>
      <c r="K48" s="328">
        <v>800</v>
      </c>
      <c r="L48" s="328">
        <v>800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2500</v>
      </c>
      <c r="J49" s="328">
        <v>2500</v>
      </c>
      <c r="K49" s="328">
        <v>2500</v>
      </c>
      <c r="L49" s="328">
        <v>2500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900</v>
      </c>
      <c r="J55" s="328">
        <v>900</v>
      </c>
      <c r="K55" s="328">
        <v>900</v>
      </c>
      <c r="L55" s="328">
        <v>900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10000</v>
      </c>
      <c r="J58" s="328">
        <v>10000</v>
      </c>
      <c r="K58" s="328">
        <v>10000</v>
      </c>
      <c r="L58" s="328">
        <v>10000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14300</v>
      </c>
      <c r="J60" s="328">
        <v>14300</v>
      </c>
      <c r="K60" s="328">
        <v>14300</v>
      </c>
      <c r="L60" s="328">
        <v>14300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600</v>
      </c>
      <c r="J135" s="335">
        <f>SUM(J136+J141+J149)</f>
        <v>600</v>
      </c>
      <c r="K135" s="324">
        <f>SUM(K136+K141+K149)</f>
        <v>600</v>
      </c>
      <c r="L135" s="323">
        <f>SUM(L136+L141+L149)</f>
        <v>600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600</v>
      </c>
      <c r="J149" s="335">
        <f t="shared" si="15"/>
        <v>600</v>
      </c>
      <c r="K149" s="324">
        <f t="shared" si="15"/>
        <v>600</v>
      </c>
      <c r="L149" s="323">
        <f t="shared" si="15"/>
        <v>600</v>
      </c>
    </row>
    <row r="150" spans="1:12" hidden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600</v>
      </c>
      <c r="J150" s="341">
        <f t="shared" si="15"/>
        <v>600</v>
      </c>
      <c r="K150" s="333">
        <f t="shared" si="15"/>
        <v>600</v>
      </c>
      <c r="L150" s="332">
        <f t="shared" si="15"/>
        <v>600</v>
      </c>
    </row>
    <row r="151" spans="1:12" hidden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600</v>
      </c>
      <c r="J151" s="335">
        <f>SUM(J152:J153)</f>
        <v>600</v>
      </c>
      <c r="K151" s="324">
        <f>SUM(K152:K153)</f>
        <v>600</v>
      </c>
      <c r="L151" s="323">
        <f>SUM(L152:L153)</f>
        <v>600</v>
      </c>
    </row>
    <row r="152" spans="1:12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600</v>
      </c>
      <c r="J152" s="343">
        <v>600</v>
      </c>
      <c r="K152" s="343">
        <v>600</v>
      </c>
      <c r="L152" s="343">
        <v>600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273200</v>
      </c>
      <c r="J364" s="338">
        <f>SUM(J30+J180)</f>
        <v>273200</v>
      </c>
      <c r="K364" s="338">
        <f>SUM(K30+K180)</f>
        <v>273200</v>
      </c>
      <c r="L364" s="338">
        <f>SUM(L30+L180)</f>
        <v>273200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E17:K17"/>
    <mergeCell ref="A18:L18"/>
    <mergeCell ref="A22:I22"/>
    <mergeCell ref="A23:I23"/>
    <mergeCell ref="G10:K10"/>
    <mergeCell ref="G11:K11"/>
    <mergeCell ref="B13:L13"/>
    <mergeCell ref="G15:K15"/>
    <mergeCell ref="G16:K16"/>
    <mergeCell ref="G6:K6"/>
    <mergeCell ref="K367:L367"/>
    <mergeCell ref="D370:G370"/>
    <mergeCell ref="K370:L370"/>
    <mergeCell ref="A26:I26"/>
    <mergeCell ref="A29:F29"/>
    <mergeCell ref="A27:F28"/>
    <mergeCell ref="G27:G28"/>
    <mergeCell ref="H27:H28"/>
    <mergeCell ref="I27:J27"/>
    <mergeCell ref="K27:K28"/>
    <mergeCell ref="L27:L28"/>
    <mergeCell ref="G25:H25"/>
    <mergeCell ref="A7:L7"/>
    <mergeCell ref="G8:K8"/>
    <mergeCell ref="A9:L9"/>
  </mergeCells>
  <pageMargins left="0.51181102362204722" right="0.31496062992125984" top="0" bottom="0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370"/>
  <sheetViews>
    <sheetView workbookViewId="0">
      <selection activeCell="Q6" sqref="Q6:Q7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221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228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229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2000</v>
      </c>
      <c r="J30" s="323">
        <f>SUM(J31+J42+J61+J82+J89+J109+J135+J154+J164)</f>
        <v>2000</v>
      </c>
      <c r="K30" s="324">
        <f>SUM(K31+K42+K61+K82+K89+K109+K135+K154+K164)</f>
        <v>521.22</v>
      </c>
      <c r="L30" s="323">
        <f>SUM(L31+L42+L61+L82+L89+L109+L135+L154+L164)</f>
        <v>521.22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1000</v>
      </c>
      <c r="J31" s="323">
        <f>SUM(J32+J38)</f>
        <v>1000</v>
      </c>
      <c r="K31" s="325">
        <f>SUM(K32+K38)</f>
        <v>0</v>
      </c>
      <c r="L31" s="326">
        <f>SUM(L32+L38)</f>
        <v>0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1000</v>
      </c>
      <c r="J32" s="323">
        <f>SUM(J33)</f>
        <v>1000</v>
      </c>
      <c r="K32" s="324">
        <f>SUM(K33)</f>
        <v>0</v>
      </c>
      <c r="L32" s="323">
        <f>SUM(L33)</f>
        <v>0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1000</v>
      </c>
      <c r="J33" s="323">
        <f t="shared" ref="J33:L34" si="0">SUM(J34)</f>
        <v>1000</v>
      </c>
      <c r="K33" s="323">
        <f t="shared" si="0"/>
        <v>0</v>
      </c>
      <c r="L33" s="323">
        <f t="shared" si="0"/>
        <v>0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1000</v>
      </c>
      <c r="J34" s="324">
        <f t="shared" si="0"/>
        <v>1000</v>
      </c>
      <c r="K34" s="324">
        <f t="shared" si="0"/>
        <v>0</v>
      </c>
      <c r="L34" s="324">
        <f t="shared" si="0"/>
        <v>0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1000</v>
      </c>
      <c r="J35" s="328">
        <v>1000</v>
      </c>
      <c r="K35" s="328">
        <v>0</v>
      </c>
      <c r="L35" s="328">
        <v>0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 collapsed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0</v>
      </c>
      <c r="J38" s="323">
        <f t="shared" si="1"/>
        <v>0</v>
      </c>
      <c r="K38" s="324">
        <f t="shared" si="1"/>
        <v>0</v>
      </c>
      <c r="L38" s="323">
        <f t="shared" si="1"/>
        <v>0</v>
      </c>
      <c r="Q38" s="247"/>
    </row>
    <row r="39" spans="1:18" hidden="1" collapsed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0</v>
      </c>
      <c r="J39" s="323">
        <f t="shared" si="1"/>
        <v>0</v>
      </c>
      <c r="K39" s="323">
        <f t="shared" si="1"/>
        <v>0</v>
      </c>
      <c r="L39" s="323">
        <f t="shared" si="1"/>
        <v>0</v>
      </c>
      <c r="Q39"/>
    </row>
    <row r="40" spans="1:18" ht="15.75" hidden="1" customHeight="1" collapsed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0</v>
      </c>
      <c r="J40" s="323">
        <f t="shared" si="1"/>
        <v>0</v>
      </c>
      <c r="K40" s="323">
        <f t="shared" si="1"/>
        <v>0</v>
      </c>
      <c r="L40" s="323">
        <f t="shared" si="1"/>
        <v>0</v>
      </c>
      <c r="Q40" s="247"/>
    </row>
    <row r="41" spans="1:18" ht="15.75" hidden="1" customHeight="1" collapsed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0</v>
      </c>
      <c r="J41" s="328">
        <v>0</v>
      </c>
      <c r="K41" s="328">
        <v>0</v>
      </c>
      <c r="L41" s="328">
        <v>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1000</v>
      </c>
      <c r="J42" s="331">
        <f t="shared" si="2"/>
        <v>1000</v>
      </c>
      <c r="K42" s="330">
        <f t="shared" si="2"/>
        <v>521.22</v>
      </c>
      <c r="L42" s="330">
        <f t="shared" si="2"/>
        <v>521.22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1000</v>
      </c>
      <c r="J43" s="324">
        <f t="shared" si="2"/>
        <v>1000</v>
      </c>
      <c r="K43" s="323">
        <f t="shared" si="2"/>
        <v>521.22</v>
      </c>
      <c r="L43" s="324">
        <f t="shared" si="2"/>
        <v>521.22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1000</v>
      </c>
      <c r="J44" s="324">
        <f t="shared" si="2"/>
        <v>1000</v>
      </c>
      <c r="K44" s="326">
        <f t="shared" si="2"/>
        <v>521.22</v>
      </c>
      <c r="L44" s="326">
        <f t="shared" si="2"/>
        <v>521.22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1000</v>
      </c>
      <c r="J45" s="332">
        <f>SUM(J46:J60)</f>
        <v>1000</v>
      </c>
      <c r="K45" s="333">
        <f>SUM(K46:K60)</f>
        <v>521.22</v>
      </c>
      <c r="L45" s="333">
        <f>SUM(L46:L60)</f>
        <v>521.22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1000</v>
      </c>
      <c r="J60" s="328">
        <v>1000</v>
      </c>
      <c r="K60" s="328">
        <v>521.22</v>
      </c>
      <c r="L60" s="328">
        <v>521.22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customHeight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2000</v>
      </c>
      <c r="J180" s="335">
        <f>SUM(J181+J234+J299)</f>
        <v>2000</v>
      </c>
      <c r="K180" s="324">
        <f>SUM(K181+K234+K299)</f>
        <v>1471.78</v>
      </c>
      <c r="L180" s="323">
        <f>SUM(L181+L234+L299)</f>
        <v>1471.78</v>
      </c>
    </row>
    <row r="181" spans="1:12" ht="25.5" customHeight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2000</v>
      </c>
      <c r="J181" s="330">
        <f>SUM(J182+J205+J212+J224+J228)</f>
        <v>2000</v>
      </c>
      <c r="K181" s="330">
        <f>SUM(K182+K205+K212+K224+K228)</f>
        <v>1471.78</v>
      </c>
      <c r="L181" s="330">
        <f>SUM(L182+L205+L212+L224+L228)</f>
        <v>1471.78</v>
      </c>
    </row>
    <row r="182" spans="1:12" ht="25.5" hidden="1" customHeight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1500</v>
      </c>
      <c r="J182" s="335">
        <f>SUM(J183+J186+J191+J197+J202)</f>
        <v>1500</v>
      </c>
      <c r="K182" s="324">
        <f>SUM(K183+K186+K191+K197+K202)</f>
        <v>1471.78</v>
      </c>
      <c r="L182" s="323">
        <f>SUM(L183+L186+L191+L197+L202)</f>
        <v>1471.78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1500</v>
      </c>
      <c r="J191" s="335">
        <f>J192</f>
        <v>1500</v>
      </c>
      <c r="K191" s="324">
        <f>K192</f>
        <v>1471.78</v>
      </c>
      <c r="L191" s="323">
        <f>L192</f>
        <v>1471.78</v>
      </c>
    </row>
    <row r="192" spans="1:12" hidden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1500</v>
      </c>
      <c r="J192" s="323">
        <f>SUM(J193:J196)</f>
        <v>1500</v>
      </c>
      <c r="K192" s="323">
        <f>SUM(K193:K196)</f>
        <v>1471.78</v>
      </c>
      <c r="L192" s="323">
        <f>SUM(L193:L196)</f>
        <v>1471.78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customHeight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1500</v>
      </c>
      <c r="J196" s="349">
        <v>1500</v>
      </c>
      <c r="K196" s="329">
        <v>1471.78</v>
      </c>
      <c r="L196" s="329">
        <v>1471.78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500</v>
      </c>
      <c r="J205" s="337">
        <f t="shared" si="20"/>
        <v>500</v>
      </c>
      <c r="K205" s="325">
        <f t="shared" si="20"/>
        <v>0</v>
      </c>
      <c r="L205" s="326">
        <f t="shared" si="20"/>
        <v>0</v>
      </c>
    </row>
    <row r="206" spans="1:12" ht="25.5" hidden="1" customHeight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500</v>
      </c>
      <c r="J206" s="335">
        <f t="shared" si="20"/>
        <v>500</v>
      </c>
      <c r="K206" s="324">
        <f t="shared" si="20"/>
        <v>0</v>
      </c>
      <c r="L206" s="323">
        <f t="shared" si="20"/>
        <v>0</v>
      </c>
    </row>
    <row r="207" spans="1:12" ht="25.5" hidden="1" customHeight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500</v>
      </c>
      <c r="J207" s="336">
        <f>SUM(J208:J211)</f>
        <v>500</v>
      </c>
      <c r="K207" s="331">
        <f>SUM(K208:K211)</f>
        <v>0</v>
      </c>
      <c r="L207" s="330">
        <f>SUM(L208:L211)</f>
        <v>0</v>
      </c>
    </row>
    <row r="208" spans="1:12" ht="38.25" customHeight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500</v>
      </c>
      <c r="J208" s="329">
        <v>500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4000</v>
      </c>
      <c r="J364" s="338">
        <f>SUM(J30+J180)</f>
        <v>4000</v>
      </c>
      <c r="K364" s="338">
        <f>SUM(K30+K180)</f>
        <v>1993</v>
      </c>
      <c r="L364" s="338">
        <f>SUM(L30+L180)</f>
        <v>1993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18:L18"/>
    <mergeCell ref="A22:I22"/>
    <mergeCell ref="A23:I23"/>
    <mergeCell ref="A29:F29"/>
    <mergeCell ref="A27:F28"/>
    <mergeCell ref="G27:G28"/>
    <mergeCell ref="H27:H28"/>
    <mergeCell ref="I27:J27"/>
    <mergeCell ref="A26:I26"/>
    <mergeCell ref="G6:K6"/>
    <mergeCell ref="K367:L367"/>
    <mergeCell ref="D370:G370"/>
    <mergeCell ref="K370:L370"/>
    <mergeCell ref="G25:H25"/>
    <mergeCell ref="K27:K28"/>
    <mergeCell ref="L27:L28"/>
    <mergeCell ref="A7:L7"/>
    <mergeCell ref="G8:K8"/>
    <mergeCell ref="A9:L9"/>
    <mergeCell ref="G10:K10"/>
    <mergeCell ref="G11:K11"/>
    <mergeCell ref="B13:L13"/>
    <mergeCell ref="G15:K15"/>
    <mergeCell ref="G16:K16"/>
    <mergeCell ref="E17:K17"/>
  </mergeCells>
  <pageMargins left="0.9055118110236221" right="0.11811023622047245" top="0.55118110236220474" bottom="0.19685039370078741" header="0.31496062992125984" footer="0.31496062992125984"/>
  <pageSetup paperSize="9" scale="9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8D591-5DFB-4841-B17E-6E752CBE6942}">
  <sheetPr>
    <pageSetUpPr fitToPage="1"/>
  </sheetPr>
  <dimension ref="A1:R370"/>
  <sheetViews>
    <sheetView workbookViewId="0">
      <selection activeCell="S17" sqref="S17:S18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 ht="14.25" customHeight="1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 ht="13.5" customHeight="1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 ht="14.25" customHeight="1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 ht="12" customHeight="1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5.5" customHeight="1">
      <c r="G6" s="519" t="s">
        <v>5</v>
      </c>
      <c r="H6" s="519"/>
      <c r="I6" s="519"/>
      <c r="J6" s="519"/>
      <c r="K6" s="519"/>
      <c r="L6" s="201"/>
      <c r="M6" s="196"/>
    </row>
    <row r="7" spans="1:16" ht="18.75" customHeight="1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4.2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6.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 ht="15.75" customHeight="1">
      <c r="G10" s="532" t="s">
        <v>513</v>
      </c>
      <c r="H10" s="532"/>
      <c r="I10" s="532"/>
      <c r="J10" s="532"/>
      <c r="K10" s="532"/>
      <c r="M10" s="196"/>
    </row>
    <row r="11" spans="1:16" ht="12" customHeight="1">
      <c r="G11" s="533" t="s">
        <v>8</v>
      </c>
      <c r="H11" s="533"/>
      <c r="I11" s="533"/>
      <c r="J11" s="533"/>
      <c r="K11" s="533"/>
    </row>
    <row r="12" spans="1:16" ht="9" customHeight="1"/>
    <row r="13" spans="1:16" ht="12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4" spans="1:16" ht="12" customHeight="1"/>
    <row r="15" spans="1:16" ht="12.75" customHeight="1">
      <c r="G15" s="532" t="s">
        <v>490</v>
      </c>
      <c r="H15" s="532"/>
      <c r="I15" s="532"/>
      <c r="J15" s="532"/>
      <c r="K15" s="532"/>
    </row>
    <row r="16" spans="1:16" ht="11.25" customHeight="1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 ht="12" customHeight="1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 ht="12" customHeight="1">
      <c r="F19" s="192"/>
      <c r="J19" s="203"/>
      <c r="K19" s="204"/>
      <c r="L19" s="205" t="s">
        <v>13</v>
      </c>
      <c r="M19" s="202"/>
    </row>
    <row r="20" spans="1:18" ht="11.25" customHeight="1">
      <c r="F20" s="192"/>
      <c r="J20" s="206" t="s">
        <v>14</v>
      </c>
      <c r="K20" s="197"/>
      <c r="L20" s="207"/>
      <c r="M20" s="202"/>
    </row>
    <row r="21" spans="1:18" ht="12" customHeight="1">
      <c r="E21" s="321"/>
      <c r="F21" s="320"/>
      <c r="I21" s="208"/>
      <c r="J21" s="208"/>
      <c r="K21" s="209" t="s">
        <v>15</v>
      </c>
      <c r="L21" s="207"/>
      <c r="M21" s="202"/>
    </row>
    <row r="22" spans="1:18" ht="14.25" customHeight="1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345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 ht="12.75" customHeight="1">
      <c r="F24" s="192"/>
      <c r="G24" s="212" t="s">
        <v>22</v>
      </c>
      <c r="H24" s="213" t="s">
        <v>346</v>
      </c>
      <c r="I24" s="214"/>
      <c r="J24" s="215"/>
      <c r="K24" s="207"/>
      <c r="L24" s="207"/>
      <c r="M24" s="202"/>
    </row>
    <row r="25" spans="1:18" ht="13.5" customHeight="1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347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24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46.5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 ht="11.25" customHeight="1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 ht="14.25" customHeight="1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8000</v>
      </c>
      <c r="J30" s="323">
        <f>SUM(J31+J42+J61+J82+J89+J109+J135+J154+J164)</f>
        <v>8000</v>
      </c>
      <c r="K30" s="324">
        <f>SUM(K31+K42+K61+K82+K89+K109+K135+K154+K164)</f>
        <v>8000</v>
      </c>
      <c r="L30" s="323">
        <f>SUM(L31+L42+L61+L82+L89+L109+L135+L154+L164)</f>
        <v>8000</v>
      </c>
      <c r="M30" s="235"/>
      <c r="N30" s="235"/>
      <c r="O30" s="235"/>
      <c r="P30" s="235"/>
      <c r="Q30" s="235"/>
      <c r="R30" s="235"/>
    </row>
    <row r="31" spans="1:18" ht="25.5" hidden="1" customHeight="1" collapsed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0</v>
      </c>
      <c r="J31" s="323">
        <f>SUM(J32+J38)</f>
        <v>0</v>
      </c>
      <c r="K31" s="325">
        <f>SUM(K32+K38)</f>
        <v>0</v>
      </c>
      <c r="L31" s="326">
        <f>SUM(L32+L38)</f>
        <v>0</v>
      </c>
    </row>
    <row r="32" spans="1:18" hidden="1" collapsed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0</v>
      </c>
      <c r="J32" s="323">
        <f>SUM(J33)</f>
        <v>0</v>
      </c>
      <c r="K32" s="324">
        <f>SUM(K33)</f>
        <v>0</v>
      </c>
      <c r="L32" s="323">
        <f>SUM(L33)</f>
        <v>0</v>
      </c>
      <c r="Q32"/>
    </row>
    <row r="33" spans="1:18" ht="15.75" hidden="1" customHeight="1" collapsed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0</v>
      </c>
      <c r="J33" s="323">
        <f t="shared" ref="J33:L34" si="0">SUM(J34)</f>
        <v>0</v>
      </c>
      <c r="K33" s="323">
        <f t="shared" si="0"/>
        <v>0</v>
      </c>
      <c r="L33" s="323">
        <f t="shared" si="0"/>
        <v>0</v>
      </c>
      <c r="Q33" s="247"/>
    </row>
    <row r="34" spans="1:18" ht="15.75" hidden="1" customHeight="1" collapsed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0</v>
      </c>
      <c r="J34" s="324">
        <f t="shared" si="0"/>
        <v>0</v>
      </c>
      <c r="K34" s="324">
        <f t="shared" si="0"/>
        <v>0</v>
      </c>
      <c r="L34" s="324">
        <f t="shared" si="0"/>
        <v>0</v>
      </c>
      <c r="Q34" s="247"/>
    </row>
    <row r="35" spans="1:18" ht="15.75" hidden="1" customHeight="1" collapsed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0</v>
      </c>
      <c r="J35" s="328">
        <v>0</v>
      </c>
      <c r="K35" s="328">
        <v>0</v>
      </c>
      <c r="L35" s="328">
        <v>0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 collapsed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0</v>
      </c>
      <c r="J38" s="323">
        <f t="shared" si="1"/>
        <v>0</v>
      </c>
      <c r="K38" s="324">
        <f t="shared" si="1"/>
        <v>0</v>
      </c>
      <c r="L38" s="323">
        <f t="shared" si="1"/>
        <v>0</v>
      </c>
      <c r="Q38" s="247"/>
    </row>
    <row r="39" spans="1:18" hidden="1" collapsed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0</v>
      </c>
      <c r="J39" s="323">
        <f t="shared" si="1"/>
        <v>0</v>
      </c>
      <c r="K39" s="323">
        <f t="shared" si="1"/>
        <v>0</v>
      </c>
      <c r="L39" s="323">
        <f t="shared" si="1"/>
        <v>0</v>
      </c>
      <c r="Q39"/>
    </row>
    <row r="40" spans="1:18" ht="15.75" hidden="1" customHeight="1" collapsed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0</v>
      </c>
      <c r="J40" s="323">
        <f t="shared" si="1"/>
        <v>0</v>
      </c>
      <c r="K40" s="323">
        <f t="shared" si="1"/>
        <v>0</v>
      </c>
      <c r="L40" s="323">
        <f t="shared" si="1"/>
        <v>0</v>
      </c>
      <c r="Q40" s="247"/>
    </row>
    <row r="41" spans="1:18" ht="15.75" hidden="1" customHeight="1" collapsed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0</v>
      </c>
      <c r="J41" s="328">
        <v>0</v>
      </c>
      <c r="K41" s="328">
        <v>0</v>
      </c>
      <c r="L41" s="328">
        <v>0</v>
      </c>
      <c r="Q41" s="247"/>
    </row>
    <row r="42" spans="1:18" ht="26.25" customHeight="1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8000</v>
      </c>
      <c r="J42" s="331">
        <f t="shared" si="2"/>
        <v>8000</v>
      </c>
      <c r="K42" s="330">
        <f t="shared" si="2"/>
        <v>8000</v>
      </c>
      <c r="L42" s="330">
        <f t="shared" si="2"/>
        <v>8000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8000</v>
      </c>
      <c r="J43" s="324">
        <f t="shared" si="2"/>
        <v>8000</v>
      </c>
      <c r="K43" s="323">
        <f t="shared" si="2"/>
        <v>8000</v>
      </c>
      <c r="L43" s="324">
        <f t="shared" si="2"/>
        <v>8000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8000</v>
      </c>
      <c r="J44" s="324">
        <f t="shared" si="2"/>
        <v>8000</v>
      </c>
      <c r="K44" s="326">
        <f t="shared" si="2"/>
        <v>8000</v>
      </c>
      <c r="L44" s="326">
        <f t="shared" si="2"/>
        <v>8000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8000</v>
      </c>
      <c r="J45" s="332">
        <f>SUM(J46:J60)</f>
        <v>8000</v>
      </c>
      <c r="K45" s="333">
        <f>SUM(K46:K60)</f>
        <v>8000</v>
      </c>
      <c r="L45" s="333">
        <f>SUM(L46:L60)</f>
        <v>8000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8000</v>
      </c>
      <c r="J60" s="328">
        <v>8000</v>
      </c>
      <c r="K60" s="328">
        <v>8000</v>
      </c>
      <c r="L60" s="328">
        <v>8000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 ht="15.75" customHeight="1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8000</v>
      </c>
      <c r="J364" s="338">
        <f>SUM(J30+J180)</f>
        <v>8000</v>
      </c>
      <c r="K364" s="338">
        <f>SUM(K30+K180)</f>
        <v>8000</v>
      </c>
      <c r="L364" s="338">
        <f>SUM(L30+L180)</f>
        <v>8000</v>
      </c>
    </row>
    <row r="365" spans="1:12" ht="15.75" customHeight="1">
      <c r="G365" s="235"/>
      <c r="H365" s="288"/>
      <c r="I365" s="289"/>
      <c r="J365" s="290"/>
      <c r="K365" s="290"/>
      <c r="L365" s="290"/>
    </row>
    <row r="366" spans="1:12" ht="26.25" customHeight="1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18.75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G16:K16"/>
    <mergeCell ref="E17:K17"/>
    <mergeCell ref="A18:L18"/>
    <mergeCell ref="A22:I22"/>
    <mergeCell ref="A9:L9"/>
    <mergeCell ref="G10:K10"/>
    <mergeCell ref="G11:K11"/>
    <mergeCell ref="B13:L13"/>
    <mergeCell ref="G15:K15"/>
    <mergeCell ref="G6:K6"/>
    <mergeCell ref="K367:L367"/>
    <mergeCell ref="D370:G370"/>
    <mergeCell ref="K370:L370"/>
    <mergeCell ref="K27:K28"/>
    <mergeCell ref="L27:L28"/>
    <mergeCell ref="A29:F29"/>
    <mergeCell ref="G25:H25"/>
    <mergeCell ref="A26:I26"/>
    <mergeCell ref="A27:F28"/>
    <mergeCell ref="G27:G28"/>
    <mergeCell ref="H27:H28"/>
    <mergeCell ref="I27:J27"/>
    <mergeCell ref="A23:I23"/>
    <mergeCell ref="A7:L7"/>
    <mergeCell ref="G8:K8"/>
  </mergeCells>
  <pageMargins left="0.70866141732283472" right="0.70866141732283472" top="0.74803149606299213" bottom="0.74803149606299213" header="0.31496062992125984" footer="0.31496062992125984"/>
  <pageSetup scale="9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E61C6-242F-4322-A347-3ADF90BE5FB5}">
  <dimension ref="A1:R370"/>
  <sheetViews>
    <sheetView workbookViewId="0">
      <selection activeCell="Q8" sqref="Q8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 ht="14.25" customHeight="1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 ht="13.5" customHeight="1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 ht="14.25" customHeight="1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 ht="12" customHeight="1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5.5" customHeight="1">
      <c r="G6" s="519" t="s">
        <v>5</v>
      </c>
      <c r="H6" s="519"/>
      <c r="I6" s="519"/>
      <c r="J6" s="519"/>
      <c r="K6" s="519"/>
      <c r="L6" s="201"/>
      <c r="M6" s="196"/>
    </row>
    <row r="7" spans="1:16" ht="18.75" customHeight="1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4.2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6.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 ht="15.75" customHeight="1">
      <c r="G10" s="532" t="s">
        <v>513</v>
      </c>
      <c r="H10" s="532"/>
      <c r="I10" s="532"/>
      <c r="J10" s="532"/>
      <c r="K10" s="532"/>
      <c r="M10" s="196"/>
    </row>
    <row r="11" spans="1:16" ht="12" customHeight="1">
      <c r="G11" s="533" t="s">
        <v>8</v>
      </c>
      <c r="H11" s="533"/>
      <c r="I11" s="533"/>
      <c r="J11" s="533"/>
      <c r="K11" s="533"/>
    </row>
    <row r="12" spans="1:16" ht="9" customHeight="1"/>
    <row r="13" spans="1:16" ht="12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4" spans="1:16" ht="12" customHeight="1"/>
    <row r="15" spans="1:16" ht="12.75" customHeight="1">
      <c r="G15" s="532" t="s">
        <v>490</v>
      </c>
      <c r="H15" s="532"/>
      <c r="I15" s="532"/>
      <c r="J15" s="532"/>
      <c r="K15" s="532"/>
    </row>
    <row r="16" spans="1:16" ht="11.25" customHeight="1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 ht="12" customHeight="1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 ht="12" customHeight="1">
      <c r="F19" s="192"/>
      <c r="J19" s="203"/>
      <c r="K19" s="204"/>
      <c r="L19" s="205" t="s">
        <v>13</v>
      </c>
      <c r="M19" s="202"/>
    </row>
    <row r="20" spans="1:18" ht="11.25" customHeight="1">
      <c r="F20" s="192"/>
      <c r="J20" s="206" t="s">
        <v>14</v>
      </c>
      <c r="K20" s="197"/>
      <c r="L20" s="207"/>
      <c r="M20" s="202"/>
    </row>
    <row r="21" spans="1:18" ht="12" customHeight="1">
      <c r="E21" s="321"/>
      <c r="F21" s="320"/>
      <c r="I21" s="208"/>
      <c r="J21" s="208"/>
      <c r="K21" s="209" t="s">
        <v>15</v>
      </c>
      <c r="L21" s="207"/>
      <c r="M21" s="202"/>
    </row>
    <row r="22" spans="1:18" ht="14.25" customHeight="1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14.25" customHeight="1">
      <c r="A23" s="537" t="s">
        <v>348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 ht="12.75" customHeight="1">
      <c r="F24" s="192"/>
      <c r="G24" s="212" t="s">
        <v>22</v>
      </c>
      <c r="H24" s="213" t="s">
        <v>346</v>
      </c>
      <c r="I24" s="214"/>
      <c r="J24" s="215"/>
      <c r="K24" s="207"/>
      <c r="L24" s="207"/>
      <c r="M24" s="202"/>
    </row>
    <row r="25" spans="1:18" ht="13.5" customHeight="1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347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24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46.5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 ht="11.25" customHeight="1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 ht="14.25" customHeight="1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2000</v>
      </c>
      <c r="J30" s="323">
        <f>SUM(J31+J42+J61+J82+J89+J109+J135+J154+J164)</f>
        <v>2000</v>
      </c>
      <c r="K30" s="324">
        <f>SUM(K31+K42+K61+K82+K89+K109+K135+K154+K164)</f>
        <v>2000</v>
      </c>
      <c r="L30" s="323">
        <f>SUM(L31+L42+L61+L82+L89+L109+L135+L154+L164)</f>
        <v>2000</v>
      </c>
      <c r="M30" s="235"/>
      <c r="N30" s="235"/>
      <c r="O30" s="235"/>
      <c r="P30" s="235"/>
      <c r="Q30" s="235"/>
      <c r="R30" s="235"/>
    </row>
    <row r="31" spans="1:18" ht="25.5" hidden="1" customHeight="1" collapsed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0</v>
      </c>
      <c r="J31" s="323">
        <f>SUM(J32+J38)</f>
        <v>0</v>
      </c>
      <c r="K31" s="325">
        <f>SUM(K32+K38)</f>
        <v>0</v>
      </c>
      <c r="L31" s="326">
        <f>SUM(L32+L38)</f>
        <v>0</v>
      </c>
    </row>
    <row r="32" spans="1:18" hidden="1" collapsed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0</v>
      </c>
      <c r="J32" s="323">
        <f>SUM(J33)</f>
        <v>0</v>
      </c>
      <c r="K32" s="324">
        <f>SUM(K33)</f>
        <v>0</v>
      </c>
      <c r="L32" s="323">
        <f>SUM(L33)</f>
        <v>0</v>
      </c>
      <c r="Q32"/>
    </row>
    <row r="33" spans="1:18" ht="15.75" hidden="1" customHeight="1" collapsed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0</v>
      </c>
      <c r="J33" s="323">
        <f t="shared" ref="J33:L34" si="0">SUM(J34)</f>
        <v>0</v>
      </c>
      <c r="K33" s="323">
        <f t="shared" si="0"/>
        <v>0</v>
      </c>
      <c r="L33" s="323">
        <f t="shared" si="0"/>
        <v>0</v>
      </c>
      <c r="Q33" s="247"/>
    </row>
    <row r="34" spans="1:18" ht="15.75" hidden="1" customHeight="1" collapsed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0</v>
      </c>
      <c r="J34" s="324">
        <f t="shared" si="0"/>
        <v>0</v>
      </c>
      <c r="K34" s="324">
        <f t="shared" si="0"/>
        <v>0</v>
      </c>
      <c r="L34" s="324">
        <f t="shared" si="0"/>
        <v>0</v>
      </c>
      <c r="Q34" s="247"/>
    </row>
    <row r="35" spans="1:18" ht="15.75" hidden="1" customHeight="1" collapsed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0</v>
      </c>
      <c r="J35" s="328">
        <v>0</v>
      </c>
      <c r="K35" s="328">
        <v>0</v>
      </c>
      <c r="L35" s="328">
        <v>0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 collapsed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0</v>
      </c>
      <c r="J38" s="323">
        <f t="shared" si="1"/>
        <v>0</v>
      </c>
      <c r="K38" s="324">
        <f t="shared" si="1"/>
        <v>0</v>
      </c>
      <c r="L38" s="323">
        <f t="shared" si="1"/>
        <v>0</v>
      </c>
      <c r="Q38" s="247"/>
    </row>
    <row r="39" spans="1:18" hidden="1" collapsed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0</v>
      </c>
      <c r="J39" s="323">
        <f t="shared" si="1"/>
        <v>0</v>
      </c>
      <c r="K39" s="323">
        <f t="shared" si="1"/>
        <v>0</v>
      </c>
      <c r="L39" s="323">
        <f t="shared" si="1"/>
        <v>0</v>
      </c>
      <c r="Q39"/>
    </row>
    <row r="40" spans="1:18" ht="15.75" hidden="1" customHeight="1" collapsed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0</v>
      </c>
      <c r="J40" s="323">
        <f t="shared" si="1"/>
        <v>0</v>
      </c>
      <c r="K40" s="323">
        <f t="shared" si="1"/>
        <v>0</v>
      </c>
      <c r="L40" s="323">
        <f t="shared" si="1"/>
        <v>0</v>
      </c>
      <c r="Q40" s="247"/>
    </row>
    <row r="41" spans="1:18" ht="15.75" hidden="1" customHeight="1" collapsed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0</v>
      </c>
      <c r="J41" s="328">
        <v>0</v>
      </c>
      <c r="K41" s="328">
        <v>0</v>
      </c>
      <c r="L41" s="328">
        <v>0</v>
      </c>
      <c r="Q41" s="247"/>
    </row>
    <row r="42" spans="1:18" ht="26.25" customHeight="1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2000</v>
      </c>
      <c r="J42" s="331">
        <f t="shared" si="2"/>
        <v>2000</v>
      </c>
      <c r="K42" s="330">
        <f t="shared" si="2"/>
        <v>2000</v>
      </c>
      <c r="L42" s="330">
        <f t="shared" si="2"/>
        <v>2000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2000</v>
      </c>
      <c r="J43" s="324">
        <f t="shared" si="2"/>
        <v>2000</v>
      </c>
      <c r="K43" s="323">
        <f t="shared" si="2"/>
        <v>2000</v>
      </c>
      <c r="L43" s="324">
        <f t="shared" si="2"/>
        <v>2000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2000</v>
      </c>
      <c r="J44" s="324">
        <f t="shared" si="2"/>
        <v>2000</v>
      </c>
      <c r="K44" s="326">
        <f t="shared" si="2"/>
        <v>2000</v>
      </c>
      <c r="L44" s="326">
        <f t="shared" si="2"/>
        <v>2000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2000</v>
      </c>
      <c r="J45" s="332">
        <f>SUM(J46:J60)</f>
        <v>2000</v>
      </c>
      <c r="K45" s="333">
        <f>SUM(K46:K60)</f>
        <v>2000</v>
      </c>
      <c r="L45" s="333">
        <f>SUM(L46:L60)</f>
        <v>2000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2000</v>
      </c>
      <c r="J60" s="328">
        <v>2000</v>
      </c>
      <c r="K60" s="328">
        <v>2000</v>
      </c>
      <c r="L60" s="328">
        <v>2000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 ht="15.75" customHeight="1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2000</v>
      </c>
      <c r="J364" s="338">
        <f>SUM(J30+J180)</f>
        <v>2000</v>
      </c>
      <c r="K364" s="338">
        <f>SUM(K30+K180)</f>
        <v>2000</v>
      </c>
      <c r="L364" s="338">
        <f>SUM(L30+L180)</f>
        <v>2000</v>
      </c>
    </row>
    <row r="365" spans="1:12" ht="15.75" customHeight="1">
      <c r="G365" s="235"/>
      <c r="H365" s="288"/>
      <c r="I365" s="289"/>
      <c r="J365" s="290"/>
      <c r="K365" s="290"/>
      <c r="L365" s="290"/>
    </row>
    <row r="366" spans="1:12" ht="26.25" customHeight="1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18.75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G16:K16"/>
    <mergeCell ref="E17:K17"/>
    <mergeCell ref="A18:L18"/>
    <mergeCell ref="A22:I22"/>
    <mergeCell ref="A9:L9"/>
    <mergeCell ref="G10:K10"/>
    <mergeCell ref="G11:K11"/>
    <mergeCell ref="B13:L13"/>
    <mergeCell ref="G15:K15"/>
    <mergeCell ref="G6:K6"/>
    <mergeCell ref="K367:L367"/>
    <mergeCell ref="D370:G370"/>
    <mergeCell ref="K370:L370"/>
    <mergeCell ref="K27:K28"/>
    <mergeCell ref="L27:L28"/>
    <mergeCell ref="A29:F29"/>
    <mergeCell ref="G25:H25"/>
    <mergeCell ref="A26:I26"/>
    <mergeCell ref="A27:F28"/>
    <mergeCell ref="G27:G28"/>
    <mergeCell ref="H27:H28"/>
    <mergeCell ref="I27:J27"/>
    <mergeCell ref="A23:I23"/>
    <mergeCell ref="A7:L7"/>
    <mergeCell ref="G8:K8"/>
  </mergeCells>
  <pageMargins left="0.70866141732283472" right="0.51181102362204722" top="0.74803149606299213" bottom="0.74803149606299213" header="0.31496062992125984" footer="0.31496062992125984"/>
  <pageSetup scale="9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79A40-58FB-47F9-A8E2-9B6417EA0E84}">
  <dimension ref="A1:R370"/>
  <sheetViews>
    <sheetView topLeftCell="A25" workbookViewId="0">
      <selection activeCell="R9" sqref="R9:R11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463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271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272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33300</v>
      </c>
      <c r="J30" s="323">
        <f>SUM(J31+J42+J61+J82+J89+J109+J135+J154+J164)</f>
        <v>33300</v>
      </c>
      <c r="K30" s="324">
        <f>SUM(K31+K42+K61+K82+K89+K109+K135+K154+K164)</f>
        <v>22226.52</v>
      </c>
      <c r="L30" s="323">
        <f>SUM(L31+L42+L61+L82+L89+L109+L135+L154+L164)</f>
        <v>22226.52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2050</v>
      </c>
      <c r="J31" s="323">
        <f>SUM(J32+J38)</f>
        <v>2050</v>
      </c>
      <c r="K31" s="325">
        <f>SUM(K32+K38)</f>
        <v>296.07</v>
      </c>
      <c r="L31" s="326">
        <f>SUM(L32+L38)</f>
        <v>296.07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2000</v>
      </c>
      <c r="J32" s="323">
        <f>SUM(J33)</f>
        <v>2000</v>
      </c>
      <c r="K32" s="324">
        <f>SUM(K33)</f>
        <v>289.39</v>
      </c>
      <c r="L32" s="323">
        <f>SUM(L33)</f>
        <v>289.39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2000</v>
      </c>
      <c r="J33" s="323">
        <f t="shared" ref="J33:L34" si="0">SUM(J34)</f>
        <v>2000</v>
      </c>
      <c r="K33" s="323">
        <f t="shared" si="0"/>
        <v>289.39</v>
      </c>
      <c r="L33" s="323">
        <f t="shared" si="0"/>
        <v>289.39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2000</v>
      </c>
      <c r="J34" s="324">
        <f t="shared" si="0"/>
        <v>2000</v>
      </c>
      <c r="K34" s="324">
        <f t="shared" si="0"/>
        <v>289.39</v>
      </c>
      <c r="L34" s="324">
        <f t="shared" si="0"/>
        <v>289.39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2000</v>
      </c>
      <c r="J35" s="328">
        <v>2000</v>
      </c>
      <c r="K35" s="328">
        <v>289.39</v>
      </c>
      <c r="L35" s="328">
        <v>289.39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50</v>
      </c>
      <c r="J38" s="323">
        <f t="shared" si="1"/>
        <v>50</v>
      </c>
      <c r="K38" s="324">
        <f t="shared" si="1"/>
        <v>6.68</v>
      </c>
      <c r="L38" s="323">
        <f t="shared" si="1"/>
        <v>6.68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50</v>
      </c>
      <c r="J39" s="323">
        <f t="shared" si="1"/>
        <v>50</v>
      </c>
      <c r="K39" s="323">
        <f t="shared" si="1"/>
        <v>6.68</v>
      </c>
      <c r="L39" s="323">
        <f t="shared" si="1"/>
        <v>6.68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50</v>
      </c>
      <c r="J40" s="323">
        <f t="shared" si="1"/>
        <v>50</v>
      </c>
      <c r="K40" s="323">
        <f t="shared" si="1"/>
        <v>6.68</v>
      </c>
      <c r="L40" s="323">
        <f t="shared" si="1"/>
        <v>6.68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50</v>
      </c>
      <c r="J41" s="328">
        <v>50</v>
      </c>
      <c r="K41" s="328">
        <v>6.68</v>
      </c>
      <c r="L41" s="328">
        <v>6.68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31250</v>
      </c>
      <c r="J42" s="331">
        <f t="shared" si="2"/>
        <v>31250</v>
      </c>
      <c r="K42" s="330">
        <f t="shared" si="2"/>
        <v>21930.45</v>
      </c>
      <c r="L42" s="330">
        <f t="shared" si="2"/>
        <v>21930.45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31250</v>
      </c>
      <c r="J43" s="324">
        <f t="shared" si="2"/>
        <v>31250</v>
      </c>
      <c r="K43" s="323">
        <f t="shared" si="2"/>
        <v>21930.45</v>
      </c>
      <c r="L43" s="324">
        <f t="shared" si="2"/>
        <v>21930.45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31250</v>
      </c>
      <c r="J44" s="324">
        <f t="shared" si="2"/>
        <v>31250</v>
      </c>
      <c r="K44" s="326">
        <f t="shared" si="2"/>
        <v>21930.45</v>
      </c>
      <c r="L44" s="326">
        <f t="shared" si="2"/>
        <v>21930.45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31250</v>
      </c>
      <c r="J45" s="332">
        <f>SUM(J46:J60)</f>
        <v>31250</v>
      </c>
      <c r="K45" s="333">
        <f>SUM(K46:K60)</f>
        <v>21930.45</v>
      </c>
      <c r="L45" s="333">
        <f>SUM(L46:L60)</f>
        <v>21930.45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31250</v>
      </c>
      <c r="J60" s="328">
        <v>31250</v>
      </c>
      <c r="K60" s="328">
        <v>21930.45</v>
      </c>
      <c r="L60" s="328">
        <v>21930.45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customHeight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21100</v>
      </c>
      <c r="J180" s="335">
        <f>SUM(J181+J234+J299)</f>
        <v>21100</v>
      </c>
      <c r="K180" s="324">
        <f>SUM(K181+K234+K299)</f>
        <v>0</v>
      </c>
      <c r="L180" s="323">
        <f>SUM(L181+L234+L299)</f>
        <v>0</v>
      </c>
    </row>
    <row r="181" spans="1:12" ht="25.5" customHeight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21100</v>
      </c>
      <c r="J181" s="330">
        <f>SUM(J182+J205+J212+J224+J228)</f>
        <v>21100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21100</v>
      </c>
      <c r="J182" s="335">
        <f>SUM(J183+J186+J191+J197+J202)</f>
        <v>21100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21100</v>
      </c>
      <c r="J202" s="335">
        <f t="shared" si="19"/>
        <v>21100</v>
      </c>
      <c r="K202" s="324">
        <f t="shared" si="19"/>
        <v>0</v>
      </c>
      <c r="L202" s="323">
        <f t="shared" si="19"/>
        <v>0</v>
      </c>
    </row>
    <row r="203" spans="1:12" ht="25.5" hidden="1" customHeight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21100</v>
      </c>
      <c r="J203" s="324">
        <f t="shared" si="19"/>
        <v>21100</v>
      </c>
      <c r="K203" s="324">
        <f t="shared" si="19"/>
        <v>0</v>
      </c>
      <c r="L203" s="324">
        <f t="shared" si="19"/>
        <v>0</v>
      </c>
    </row>
    <row r="204" spans="1:12" ht="25.5" customHeight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21100</v>
      </c>
      <c r="J204" s="329">
        <v>21100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54400</v>
      </c>
      <c r="J364" s="338">
        <f>SUM(J30+J180)</f>
        <v>54400</v>
      </c>
      <c r="K364" s="338">
        <f>SUM(K30+K180)</f>
        <v>22226.52</v>
      </c>
      <c r="L364" s="338">
        <f>SUM(L30+L180)</f>
        <v>22226.52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G16:K16"/>
    <mergeCell ref="E17:K17"/>
    <mergeCell ref="A18:L18"/>
    <mergeCell ref="A22:I22"/>
    <mergeCell ref="A9:L9"/>
    <mergeCell ref="G10:K10"/>
    <mergeCell ref="G11:K11"/>
    <mergeCell ref="B13:L13"/>
    <mergeCell ref="G15:K15"/>
    <mergeCell ref="G6:K6"/>
    <mergeCell ref="K367:L367"/>
    <mergeCell ref="D370:G370"/>
    <mergeCell ref="K370:L370"/>
    <mergeCell ref="K27:K28"/>
    <mergeCell ref="L27:L28"/>
    <mergeCell ref="A29:F29"/>
    <mergeCell ref="G25:H25"/>
    <mergeCell ref="A26:I26"/>
    <mergeCell ref="A27:F28"/>
    <mergeCell ref="G27:G28"/>
    <mergeCell ref="H27:H28"/>
    <mergeCell ref="I27:J27"/>
    <mergeCell ref="A23:I23"/>
    <mergeCell ref="A7:L7"/>
    <mergeCell ref="G8:K8"/>
  </mergeCells>
  <pageMargins left="0.9055118110236221" right="0.11811023622047245" top="0.15748031496062992" bottom="0.15748031496062992" header="0.31496062992125984" footer="0.31496062992125984"/>
  <pageSetup scale="9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70A9E-87E1-459F-8D01-2439E677CBE8}">
  <dimension ref="A1:R370"/>
  <sheetViews>
    <sheetView topLeftCell="A20" workbookViewId="0">
      <selection activeCell="S21" sqref="S21:S22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463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269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270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5900</v>
      </c>
      <c r="J30" s="323">
        <f>SUM(J31+J42+J61+J82+J89+J109+J135+J154+J164)</f>
        <v>5900</v>
      </c>
      <c r="K30" s="324">
        <f>SUM(K31+K42+K61+K82+K89+K109+K135+K154+K164)</f>
        <v>3921.15</v>
      </c>
      <c r="L30" s="323">
        <f>SUM(L31+L42+L61+L82+L89+L109+L135+L154+L164)</f>
        <v>3921.15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400</v>
      </c>
      <c r="J31" s="323">
        <f>SUM(J32+J38)</f>
        <v>400</v>
      </c>
      <c r="K31" s="325">
        <f>SUM(K32+K38)</f>
        <v>51.07</v>
      </c>
      <c r="L31" s="326">
        <f>SUM(L32+L38)</f>
        <v>51.07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400</v>
      </c>
      <c r="J32" s="323">
        <f>SUM(J33)</f>
        <v>400</v>
      </c>
      <c r="K32" s="324">
        <f>SUM(K33)</f>
        <v>51.07</v>
      </c>
      <c r="L32" s="323">
        <f>SUM(L33)</f>
        <v>51.07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400</v>
      </c>
      <c r="J33" s="323">
        <f t="shared" ref="J33:L34" si="0">SUM(J34)</f>
        <v>400</v>
      </c>
      <c r="K33" s="323">
        <f t="shared" si="0"/>
        <v>51.07</v>
      </c>
      <c r="L33" s="323">
        <f t="shared" si="0"/>
        <v>51.07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400</v>
      </c>
      <c r="J34" s="324">
        <f t="shared" si="0"/>
        <v>400</v>
      </c>
      <c r="K34" s="324">
        <f t="shared" si="0"/>
        <v>51.07</v>
      </c>
      <c r="L34" s="324">
        <f t="shared" si="0"/>
        <v>51.07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400</v>
      </c>
      <c r="J35" s="328">
        <v>400</v>
      </c>
      <c r="K35" s="328">
        <v>51.07</v>
      </c>
      <c r="L35" s="328">
        <v>51.07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 collapsed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0</v>
      </c>
      <c r="J38" s="323">
        <f t="shared" si="1"/>
        <v>0</v>
      </c>
      <c r="K38" s="324">
        <f t="shared" si="1"/>
        <v>0</v>
      </c>
      <c r="L38" s="323">
        <f t="shared" si="1"/>
        <v>0</v>
      </c>
      <c r="Q38" s="247"/>
    </row>
    <row r="39" spans="1:18" hidden="1" collapsed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0</v>
      </c>
      <c r="J39" s="323">
        <f t="shared" si="1"/>
        <v>0</v>
      </c>
      <c r="K39" s="323">
        <f t="shared" si="1"/>
        <v>0</v>
      </c>
      <c r="L39" s="323">
        <f t="shared" si="1"/>
        <v>0</v>
      </c>
      <c r="Q39"/>
    </row>
    <row r="40" spans="1:18" ht="15.75" hidden="1" customHeight="1" collapsed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0</v>
      </c>
      <c r="J40" s="323">
        <f t="shared" si="1"/>
        <v>0</v>
      </c>
      <c r="K40" s="323">
        <f t="shared" si="1"/>
        <v>0</v>
      </c>
      <c r="L40" s="323">
        <f t="shared" si="1"/>
        <v>0</v>
      </c>
      <c r="Q40" s="247"/>
    </row>
    <row r="41" spans="1:18" ht="15.75" hidden="1" customHeight="1" collapsed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0</v>
      </c>
      <c r="J41" s="328">
        <v>0</v>
      </c>
      <c r="K41" s="328">
        <v>0</v>
      </c>
      <c r="L41" s="328">
        <v>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5500</v>
      </c>
      <c r="J42" s="331">
        <f t="shared" si="2"/>
        <v>5500</v>
      </c>
      <c r="K42" s="330">
        <f t="shared" si="2"/>
        <v>3870.08</v>
      </c>
      <c r="L42" s="330">
        <f t="shared" si="2"/>
        <v>3870.08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5500</v>
      </c>
      <c r="J43" s="324">
        <f t="shared" si="2"/>
        <v>5500</v>
      </c>
      <c r="K43" s="323">
        <f t="shared" si="2"/>
        <v>3870.08</v>
      </c>
      <c r="L43" s="324">
        <f t="shared" si="2"/>
        <v>3870.08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5500</v>
      </c>
      <c r="J44" s="324">
        <f t="shared" si="2"/>
        <v>5500</v>
      </c>
      <c r="K44" s="326">
        <f t="shared" si="2"/>
        <v>3870.08</v>
      </c>
      <c r="L44" s="326">
        <f t="shared" si="2"/>
        <v>3870.08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5500</v>
      </c>
      <c r="J45" s="332">
        <f>SUM(J46:J60)</f>
        <v>5500</v>
      </c>
      <c r="K45" s="333">
        <f>SUM(K46:K60)</f>
        <v>3870.08</v>
      </c>
      <c r="L45" s="333">
        <f>SUM(L46:L60)</f>
        <v>3870.08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5500</v>
      </c>
      <c r="J60" s="328">
        <v>5500</v>
      </c>
      <c r="K60" s="328">
        <v>3870.08</v>
      </c>
      <c r="L60" s="328">
        <v>3870.08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customHeight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3700</v>
      </c>
      <c r="J180" s="335">
        <f>SUM(J181+J234+J299)</f>
        <v>3700</v>
      </c>
      <c r="K180" s="324">
        <f>SUM(K181+K234+K299)</f>
        <v>0</v>
      </c>
      <c r="L180" s="323">
        <f>SUM(L181+L234+L299)</f>
        <v>0</v>
      </c>
    </row>
    <row r="181" spans="1:12" ht="25.5" customHeight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3700</v>
      </c>
      <c r="J181" s="330">
        <f>SUM(J182+J205+J212+J224+J228)</f>
        <v>3700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3700</v>
      </c>
      <c r="J182" s="335">
        <f>SUM(J183+J186+J191+J197+J202)</f>
        <v>3700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3700</v>
      </c>
      <c r="J202" s="335">
        <f t="shared" si="19"/>
        <v>3700</v>
      </c>
      <c r="K202" s="324">
        <f t="shared" si="19"/>
        <v>0</v>
      </c>
      <c r="L202" s="323">
        <f t="shared" si="19"/>
        <v>0</v>
      </c>
    </row>
    <row r="203" spans="1:12" ht="25.5" hidden="1" customHeight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3700</v>
      </c>
      <c r="J203" s="324">
        <f t="shared" si="19"/>
        <v>3700</v>
      </c>
      <c r="K203" s="324">
        <f t="shared" si="19"/>
        <v>0</v>
      </c>
      <c r="L203" s="324">
        <f t="shared" si="19"/>
        <v>0</v>
      </c>
    </row>
    <row r="204" spans="1:12" ht="25.5" customHeight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3700</v>
      </c>
      <c r="J204" s="329">
        <v>3700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9600</v>
      </c>
      <c r="J364" s="338">
        <f>SUM(J30+J180)</f>
        <v>9600</v>
      </c>
      <c r="K364" s="338">
        <f>SUM(K30+K180)</f>
        <v>3921.15</v>
      </c>
      <c r="L364" s="338">
        <f>SUM(L30+L180)</f>
        <v>3921.15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22:I22"/>
    <mergeCell ref="G6:K6"/>
    <mergeCell ref="A7:L7"/>
    <mergeCell ref="G8:K8"/>
    <mergeCell ref="A9:L9"/>
    <mergeCell ref="G10:K10"/>
    <mergeCell ref="G11:K11"/>
    <mergeCell ref="B13:L13"/>
    <mergeCell ref="G15:K15"/>
    <mergeCell ref="G16:K16"/>
    <mergeCell ref="E17:K17"/>
    <mergeCell ref="A18:L18"/>
    <mergeCell ref="A23:I23"/>
    <mergeCell ref="G25:H25"/>
    <mergeCell ref="A26:I26"/>
    <mergeCell ref="A27:F28"/>
    <mergeCell ref="G27:G28"/>
    <mergeCell ref="H27:H28"/>
    <mergeCell ref="I27:J27"/>
    <mergeCell ref="K27:K28"/>
    <mergeCell ref="L27:L28"/>
    <mergeCell ref="A29:F29"/>
    <mergeCell ref="K367:L367"/>
    <mergeCell ref="D370:G370"/>
    <mergeCell ref="K370:L370"/>
  </mergeCells>
  <pageMargins left="0.9055118110236221" right="0.11811023622047245" top="0.15748031496062992" bottom="0.15748031496062992" header="0.31496062992125984" footer="0.31496062992125984"/>
  <pageSetup scale="9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AA95E-B2C8-4731-B323-9B6C941CF67D}">
  <dimension ref="A1:WVX370"/>
  <sheetViews>
    <sheetView topLeftCell="A25" workbookViewId="0">
      <selection activeCell="R14" sqref="R14:R15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9.140625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9.140625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9.140625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9.140625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9.140625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9.140625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9.140625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9.140625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9.140625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9.140625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9.140625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9.140625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9.140625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9.140625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9.140625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9.140625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9.140625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9.140625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9.140625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9.140625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9.140625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9.140625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9.140625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9.140625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9.140625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9.140625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9.140625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9.140625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9.140625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9.140625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9.140625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9.140625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9.140625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9.140625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9.140625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9.140625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9.140625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9.140625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9.140625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9.140625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9.140625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9.140625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9.140625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9.140625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9.140625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9.140625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9.140625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9.140625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9.140625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9.140625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9.140625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9.140625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9.140625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9.140625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9.140625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9.140625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9.140625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9.140625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9.140625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9.140625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9.140625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9.140625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9.140625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223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271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272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37000</v>
      </c>
      <c r="J30" s="323">
        <f>SUM(J31+J42+J61+J82+J89+J109+J135+J154+J164)</f>
        <v>37000</v>
      </c>
      <c r="K30" s="324">
        <f>SUM(K31+K42+K61+K82+K89+K109+K135+K154+K164)</f>
        <v>14009.41</v>
      </c>
      <c r="L30" s="323">
        <f>SUM(L31+L42+L61+L82+L89+L109+L135+L154+L164)</f>
        <v>14009.41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19600</v>
      </c>
      <c r="J31" s="323">
        <f>SUM(J32+J38)</f>
        <v>19600</v>
      </c>
      <c r="K31" s="325">
        <f>SUM(K32+K38)</f>
        <v>13459.46</v>
      </c>
      <c r="L31" s="326">
        <f>SUM(L32+L38)</f>
        <v>13459.46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19300</v>
      </c>
      <c r="J32" s="323">
        <f>SUM(J33)</f>
        <v>19300</v>
      </c>
      <c r="K32" s="324">
        <f>SUM(K33)</f>
        <v>13267.08</v>
      </c>
      <c r="L32" s="323">
        <f>SUM(L33)</f>
        <v>13267.08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19300</v>
      </c>
      <c r="J33" s="323">
        <f t="shared" ref="J33:L34" si="0">SUM(J34)</f>
        <v>19300</v>
      </c>
      <c r="K33" s="323">
        <f t="shared" si="0"/>
        <v>13267.08</v>
      </c>
      <c r="L33" s="323">
        <f t="shared" si="0"/>
        <v>13267.08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19300</v>
      </c>
      <c r="J34" s="324">
        <f t="shared" si="0"/>
        <v>19300</v>
      </c>
      <c r="K34" s="324">
        <f t="shared" si="0"/>
        <v>13267.08</v>
      </c>
      <c r="L34" s="324">
        <f t="shared" si="0"/>
        <v>13267.08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19300</v>
      </c>
      <c r="J35" s="328">
        <v>19300</v>
      </c>
      <c r="K35" s="328">
        <v>13267.08</v>
      </c>
      <c r="L35" s="328">
        <v>13267.08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300</v>
      </c>
      <c r="J38" s="323">
        <f t="shared" si="1"/>
        <v>300</v>
      </c>
      <c r="K38" s="324">
        <f t="shared" si="1"/>
        <v>192.38</v>
      </c>
      <c r="L38" s="323">
        <f t="shared" si="1"/>
        <v>192.38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300</v>
      </c>
      <c r="J39" s="323">
        <f t="shared" si="1"/>
        <v>300</v>
      </c>
      <c r="K39" s="323">
        <f t="shared" si="1"/>
        <v>192.38</v>
      </c>
      <c r="L39" s="323">
        <f t="shared" si="1"/>
        <v>192.38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300</v>
      </c>
      <c r="J40" s="323">
        <f t="shared" si="1"/>
        <v>300</v>
      </c>
      <c r="K40" s="323">
        <f t="shared" si="1"/>
        <v>192.38</v>
      </c>
      <c r="L40" s="323">
        <f t="shared" si="1"/>
        <v>192.38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300</v>
      </c>
      <c r="J41" s="328">
        <v>300</v>
      </c>
      <c r="K41" s="328">
        <v>192.38</v>
      </c>
      <c r="L41" s="328">
        <v>192.38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17400</v>
      </c>
      <c r="J42" s="331">
        <f t="shared" si="2"/>
        <v>17400</v>
      </c>
      <c r="K42" s="330">
        <f t="shared" si="2"/>
        <v>549.95000000000005</v>
      </c>
      <c r="L42" s="330">
        <f t="shared" si="2"/>
        <v>549.95000000000005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17400</v>
      </c>
      <c r="J43" s="324">
        <f t="shared" si="2"/>
        <v>17400</v>
      </c>
      <c r="K43" s="323">
        <f t="shared" si="2"/>
        <v>549.95000000000005</v>
      </c>
      <c r="L43" s="324">
        <f t="shared" si="2"/>
        <v>549.95000000000005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17400</v>
      </c>
      <c r="J44" s="324">
        <f t="shared" si="2"/>
        <v>17400</v>
      </c>
      <c r="K44" s="326">
        <f t="shared" si="2"/>
        <v>549.95000000000005</v>
      </c>
      <c r="L44" s="326">
        <f t="shared" si="2"/>
        <v>549.95000000000005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17400</v>
      </c>
      <c r="J45" s="332">
        <f>SUM(J46:J60)</f>
        <v>17400</v>
      </c>
      <c r="K45" s="333">
        <f>SUM(K46:K60)</f>
        <v>549.95000000000005</v>
      </c>
      <c r="L45" s="333">
        <f>SUM(L46:L60)</f>
        <v>549.95000000000005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17400</v>
      </c>
      <c r="J60" s="328">
        <v>17400</v>
      </c>
      <c r="K60" s="328">
        <v>549.95000000000005</v>
      </c>
      <c r="L60" s="328">
        <v>549.95000000000005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customHeight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4000</v>
      </c>
      <c r="J180" s="335">
        <f>SUM(J181+J234+J299)</f>
        <v>4000</v>
      </c>
      <c r="K180" s="324">
        <f>SUM(K181+K234+K299)</f>
        <v>0</v>
      </c>
      <c r="L180" s="323">
        <f>SUM(L181+L234+L299)</f>
        <v>0</v>
      </c>
    </row>
    <row r="181" spans="1:12" ht="25.5" customHeight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4000</v>
      </c>
      <c r="J181" s="330">
        <f>SUM(J182+J205+J212+J224+J228)</f>
        <v>4000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4000</v>
      </c>
      <c r="J182" s="335">
        <f>SUM(J183+J186+J191+J197+J202)</f>
        <v>4000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4000</v>
      </c>
      <c r="J202" s="335">
        <f t="shared" si="19"/>
        <v>4000</v>
      </c>
      <c r="K202" s="324">
        <f t="shared" si="19"/>
        <v>0</v>
      </c>
      <c r="L202" s="323">
        <f t="shared" si="19"/>
        <v>0</v>
      </c>
    </row>
    <row r="203" spans="1:12" ht="25.5" hidden="1" customHeight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4000</v>
      </c>
      <c r="J203" s="324">
        <f t="shared" si="19"/>
        <v>4000</v>
      </c>
      <c r="K203" s="324">
        <f t="shared" si="19"/>
        <v>0</v>
      </c>
      <c r="L203" s="324">
        <f t="shared" si="19"/>
        <v>0</v>
      </c>
    </row>
    <row r="204" spans="1:12" ht="25.5" customHeight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4000</v>
      </c>
      <c r="J204" s="329">
        <v>4000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41000</v>
      </c>
      <c r="J364" s="338">
        <f>SUM(J30+J180)</f>
        <v>41000</v>
      </c>
      <c r="K364" s="338">
        <f>SUM(K30+K180)</f>
        <v>14009.41</v>
      </c>
      <c r="L364" s="338">
        <f>SUM(L30+L180)</f>
        <v>14009.41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G16:K16"/>
    <mergeCell ref="E17:K17"/>
    <mergeCell ref="A18:L18"/>
    <mergeCell ref="A22:I22"/>
    <mergeCell ref="A9:L9"/>
    <mergeCell ref="G10:K10"/>
    <mergeCell ref="G11:K11"/>
    <mergeCell ref="B13:L13"/>
    <mergeCell ref="G15:K15"/>
    <mergeCell ref="G6:K6"/>
    <mergeCell ref="K367:L367"/>
    <mergeCell ref="D370:G370"/>
    <mergeCell ref="K370:L370"/>
    <mergeCell ref="K27:K28"/>
    <mergeCell ref="L27:L28"/>
    <mergeCell ref="A29:F29"/>
    <mergeCell ref="G25:H25"/>
    <mergeCell ref="A26:I26"/>
    <mergeCell ref="A27:F28"/>
    <mergeCell ref="G27:G28"/>
    <mergeCell ref="H27:H28"/>
    <mergeCell ref="I27:J27"/>
    <mergeCell ref="A23:I23"/>
    <mergeCell ref="A7:L7"/>
    <mergeCell ref="G8:K8"/>
  </mergeCells>
  <pageMargins left="1.1023622047244095" right="0.31496062992125984" top="0.15748031496062992" bottom="0.15748031496062992" header="0.31496062992125984" footer="0.31496062992125984"/>
  <pageSetup scale="9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370"/>
  <sheetViews>
    <sheetView topLeftCell="A13" workbookViewId="0">
      <selection activeCell="Q11" sqref="Q11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220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271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272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19500</v>
      </c>
      <c r="J30" s="323">
        <f>SUM(J31+J42+J61+J82+J89+J109+J135+J154+J164)</f>
        <v>19500</v>
      </c>
      <c r="K30" s="324">
        <f>SUM(K31+K42+K61+K82+K89+K109+K135+K154+K164)</f>
        <v>4986.67</v>
      </c>
      <c r="L30" s="323">
        <f>SUM(L31+L42+L61+L82+L89+L109+L135+L154+L164)</f>
        <v>4986.67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6500</v>
      </c>
      <c r="J31" s="323">
        <f>SUM(J32+J38)</f>
        <v>6500</v>
      </c>
      <c r="K31" s="325">
        <f>SUM(K32+K38)</f>
        <v>4639.54</v>
      </c>
      <c r="L31" s="326">
        <f>SUM(L32+L38)</f>
        <v>4639.54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6400</v>
      </c>
      <c r="J32" s="323">
        <f>SUM(J33)</f>
        <v>6400</v>
      </c>
      <c r="K32" s="324">
        <f>SUM(K33)</f>
        <v>4539.54</v>
      </c>
      <c r="L32" s="323">
        <f>SUM(L33)</f>
        <v>4539.54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6400</v>
      </c>
      <c r="J33" s="323">
        <f t="shared" ref="J33:L34" si="0">SUM(J34)</f>
        <v>6400</v>
      </c>
      <c r="K33" s="323">
        <f t="shared" si="0"/>
        <v>4539.54</v>
      </c>
      <c r="L33" s="323">
        <f t="shared" si="0"/>
        <v>4539.54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6400</v>
      </c>
      <c r="J34" s="324">
        <f t="shared" si="0"/>
        <v>6400</v>
      </c>
      <c r="K34" s="324">
        <f t="shared" si="0"/>
        <v>4539.54</v>
      </c>
      <c r="L34" s="324">
        <f t="shared" si="0"/>
        <v>4539.54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6400</v>
      </c>
      <c r="J35" s="328">
        <v>6400</v>
      </c>
      <c r="K35" s="328">
        <v>4539.54</v>
      </c>
      <c r="L35" s="328">
        <v>4539.54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100</v>
      </c>
      <c r="J38" s="323">
        <f t="shared" si="1"/>
        <v>100</v>
      </c>
      <c r="K38" s="324">
        <f t="shared" si="1"/>
        <v>100</v>
      </c>
      <c r="L38" s="323">
        <f t="shared" si="1"/>
        <v>100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100</v>
      </c>
      <c r="J39" s="323">
        <f t="shared" si="1"/>
        <v>100</v>
      </c>
      <c r="K39" s="323">
        <f t="shared" si="1"/>
        <v>100</v>
      </c>
      <c r="L39" s="323">
        <f t="shared" si="1"/>
        <v>100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100</v>
      </c>
      <c r="J40" s="323">
        <f t="shared" si="1"/>
        <v>100</v>
      </c>
      <c r="K40" s="323">
        <f t="shared" si="1"/>
        <v>100</v>
      </c>
      <c r="L40" s="323">
        <f t="shared" si="1"/>
        <v>100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100</v>
      </c>
      <c r="J41" s="328">
        <v>100</v>
      </c>
      <c r="K41" s="328">
        <v>100</v>
      </c>
      <c r="L41" s="328">
        <v>100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13000</v>
      </c>
      <c r="J42" s="331">
        <f t="shared" si="2"/>
        <v>13000</v>
      </c>
      <c r="K42" s="330">
        <f t="shared" si="2"/>
        <v>347.13</v>
      </c>
      <c r="L42" s="330">
        <f t="shared" si="2"/>
        <v>347.13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13000</v>
      </c>
      <c r="J43" s="324">
        <f t="shared" si="2"/>
        <v>13000</v>
      </c>
      <c r="K43" s="323">
        <f t="shared" si="2"/>
        <v>347.13</v>
      </c>
      <c r="L43" s="324">
        <f t="shared" si="2"/>
        <v>347.13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13000</v>
      </c>
      <c r="J44" s="324">
        <f t="shared" si="2"/>
        <v>13000</v>
      </c>
      <c r="K44" s="326">
        <f t="shared" si="2"/>
        <v>347.13</v>
      </c>
      <c r="L44" s="326">
        <f t="shared" si="2"/>
        <v>347.13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13000</v>
      </c>
      <c r="J45" s="332">
        <f>SUM(J46:J60)</f>
        <v>13000</v>
      </c>
      <c r="K45" s="333">
        <f>SUM(K46:K60)</f>
        <v>347.13</v>
      </c>
      <c r="L45" s="333">
        <f>SUM(L46:L60)</f>
        <v>347.13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13000</v>
      </c>
      <c r="J60" s="328">
        <v>13000</v>
      </c>
      <c r="K60" s="328">
        <v>347.13</v>
      </c>
      <c r="L60" s="328">
        <v>347.13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19500</v>
      </c>
      <c r="J364" s="338">
        <f>SUM(J30+J180)</f>
        <v>19500</v>
      </c>
      <c r="K364" s="338">
        <f>SUM(K30+K180)</f>
        <v>4986.67</v>
      </c>
      <c r="L364" s="338">
        <f>SUM(L30+L180)</f>
        <v>4986.67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E17:K17"/>
    <mergeCell ref="A18:L18"/>
    <mergeCell ref="A22:I22"/>
    <mergeCell ref="A23:I23"/>
    <mergeCell ref="G10:K10"/>
    <mergeCell ref="G11:K11"/>
    <mergeCell ref="B13:L13"/>
    <mergeCell ref="G15:K15"/>
    <mergeCell ref="G16:K16"/>
    <mergeCell ref="G6:K6"/>
    <mergeCell ref="K367:L367"/>
    <mergeCell ref="D370:G370"/>
    <mergeCell ref="K370:L370"/>
    <mergeCell ref="A26:I26"/>
    <mergeCell ref="A29:F29"/>
    <mergeCell ref="A27:F28"/>
    <mergeCell ref="G27:G28"/>
    <mergeCell ref="H27:H28"/>
    <mergeCell ref="I27:J27"/>
    <mergeCell ref="K27:K28"/>
    <mergeCell ref="L27:L28"/>
    <mergeCell ref="G25:H25"/>
    <mergeCell ref="A7:L7"/>
    <mergeCell ref="G8:K8"/>
    <mergeCell ref="A9:L9"/>
  </mergeCells>
  <pageMargins left="0.51181102362204722" right="0.19685039370078741" top="0.15748031496062992" bottom="0.15748031496062992" header="0.31496062992125984" footer="0.31496062992125984"/>
  <pageSetup paperSize="9" scale="9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370"/>
  <sheetViews>
    <sheetView topLeftCell="A10" workbookViewId="0">
      <selection activeCell="K364" sqref="K364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 ht="14.25" customHeight="1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 ht="13.5" customHeight="1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 ht="14.25" customHeight="1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 ht="12" customHeight="1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5.5" customHeight="1">
      <c r="G6" s="519" t="s">
        <v>5</v>
      </c>
      <c r="H6" s="519"/>
      <c r="I6" s="519"/>
      <c r="J6" s="519"/>
      <c r="K6" s="519"/>
      <c r="L6" s="201"/>
      <c r="M6" s="196"/>
    </row>
    <row r="7" spans="1:16" ht="18.75" customHeight="1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4.2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6.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 ht="15.75" customHeight="1">
      <c r="G10" s="532" t="s">
        <v>513</v>
      </c>
      <c r="H10" s="532"/>
      <c r="I10" s="532"/>
      <c r="J10" s="532"/>
      <c r="K10" s="532"/>
      <c r="M10" s="196"/>
    </row>
    <row r="11" spans="1:16" ht="12" customHeight="1">
      <c r="G11" s="533" t="s">
        <v>8</v>
      </c>
      <c r="H11" s="533"/>
      <c r="I11" s="533"/>
      <c r="J11" s="533"/>
      <c r="K11" s="533"/>
    </row>
    <row r="12" spans="1:16" ht="9" customHeight="1"/>
    <row r="13" spans="1:16" ht="12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4" spans="1:16" ht="12" customHeight="1"/>
    <row r="15" spans="1:16" ht="12.75" customHeight="1">
      <c r="G15" s="532" t="s">
        <v>490</v>
      </c>
      <c r="H15" s="532"/>
      <c r="I15" s="532"/>
      <c r="J15" s="532"/>
      <c r="K15" s="532"/>
    </row>
    <row r="16" spans="1:16" ht="11.25" customHeight="1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 ht="12" customHeight="1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 ht="12" customHeight="1">
      <c r="F19" s="192"/>
      <c r="J19" s="203"/>
      <c r="K19" s="204"/>
      <c r="L19" s="205" t="s">
        <v>13</v>
      </c>
      <c r="M19" s="202"/>
    </row>
    <row r="20" spans="1:18" ht="11.25" customHeight="1">
      <c r="F20" s="192"/>
      <c r="J20" s="206" t="s">
        <v>14</v>
      </c>
      <c r="K20" s="197"/>
      <c r="L20" s="207"/>
      <c r="M20" s="202"/>
    </row>
    <row r="21" spans="1:18" ht="12" customHeight="1">
      <c r="E21" s="321"/>
      <c r="F21" s="320"/>
      <c r="I21" s="208"/>
      <c r="J21" s="208"/>
      <c r="K21" s="209" t="s">
        <v>15</v>
      </c>
      <c r="L21" s="207"/>
      <c r="M21" s="202"/>
    </row>
    <row r="22" spans="1:18" ht="14.25" customHeight="1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220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 ht="12.75" customHeight="1">
      <c r="F24" s="192"/>
      <c r="G24" s="212" t="s">
        <v>22</v>
      </c>
      <c r="H24" s="213" t="s">
        <v>269</v>
      </c>
      <c r="I24" s="214"/>
      <c r="J24" s="215"/>
      <c r="K24" s="207"/>
      <c r="L24" s="207"/>
      <c r="M24" s="202"/>
    </row>
    <row r="25" spans="1:18" ht="13.5" customHeight="1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270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24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46.5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 ht="11.25" customHeight="1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 ht="14.25" customHeight="1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1700</v>
      </c>
      <c r="J30" s="323">
        <f>SUM(J31+J42+J61+J82+J89+J109+J135+J154+J164)</f>
        <v>1700</v>
      </c>
      <c r="K30" s="324">
        <f>SUM(K31+K42+K61+K82+K89+K109+K135+K154+K164)</f>
        <v>460.2</v>
      </c>
      <c r="L30" s="323">
        <f>SUM(L31+L42+L61+L82+L89+L109+L135+L154+L164)</f>
        <v>460.2</v>
      </c>
      <c r="M30" s="235"/>
      <c r="N30" s="235"/>
      <c r="O30" s="235"/>
      <c r="P30" s="235"/>
      <c r="Q30" s="235"/>
      <c r="R30" s="235"/>
    </row>
    <row r="31" spans="1:18" ht="16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600</v>
      </c>
      <c r="J31" s="323">
        <f>SUM(J32+J38)</f>
        <v>600</v>
      </c>
      <c r="K31" s="325">
        <f>SUM(K32+K38)</f>
        <v>409.37</v>
      </c>
      <c r="L31" s="326">
        <f>SUM(L32+L38)</f>
        <v>409.37</v>
      </c>
    </row>
    <row r="32" spans="1:18" ht="15" hidden="1" customHeight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600</v>
      </c>
      <c r="J32" s="323">
        <f>SUM(J33)</f>
        <v>600</v>
      </c>
      <c r="K32" s="324">
        <f>SUM(K33)</f>
        <v>409.37</v>
      </c>
      <c r="L32" s="323">
        <f>SUM(L33)</f>
        <v>409.37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600</v>
      </c>
      <c r="J33" s="323">
        <f t="shared" ref="J33:L34" si="0">SUM(J34)</f>
        <v>600</v>
      </c>
      <c r="K33" s="323">
        <f t="shared" si="0"/>
        <v>409.37</v>
      </c>
      <c r="L33" s="323">
        <f t="shared" si="0"/>
        <v>409.37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600</v>
      </c>
      <c r="J34" s="324">
        <f t="shared" si="0"/>
        <v>600</v>
      </c>
      <c r="K34" s="324">
        <f t="shared" si="0"/>
        <v>409.37</v>
      </c>
      <c r="L34" s="324">
        <f t="shared" si="0"/>
        <v>409.37</v>
      </c>
      <c r="Q34" s="247"/>
    </row>
    <row r="35" spans="1:18" ht="14.2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600</v>
      </c>
      <c r="J35" s="328">
        <v>600</v>
      </c>
      <c r="K35" s="328">
        <v>409.37</v>
      </c>
      <c r="L35" s="328">
        <v>409.37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 collapsed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0</v>
      </c>
      <c r="J38" s="323">
        <f t="shared" si="1"/>
        <v>0</v>
      </c>
      <c r="K38" s="324">
        <f t="shared" si="1"/>
        <v>0</v>
      </c>
      <c r="L38" s="323">
        <f t="shared" si="1"/>
        <v>0</v>
      </c>
      <c r="Q38" s="247"/>
    </row>
    <row r="39" spans="1:18" hidden="1" collapsed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0</v>
      </c>
      <c r="J39" s="323">
        <f t="shared" si="1"/>
        <v>0</v>
      </c>
      <c r="K39" s="323">
        <f t="shared" si="1"/>
        <v>0</v>
      </c>
      <c r="L39" s="323">
        <f t="shared" si="1"/>
        <v>0</v>
      </c>
      <c r="Q39"/>
    </row>
    <row r="40" spans="1:18" ht="15.75" hidden="1" customHeight="1" collapsed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0</v>
      </c>
      <c r="J40" s="323">
        <f t="shared" si="1"/>
        <v>0</v>
      </c>
      <c r="K40" s="323">
        <f t="shared" si="1"/>
        <v>0</v>
      </c>
      <c r="L40" s="323">
        <f t="shared" si="1"/>
        <v>0</v>
      </c>
      <c r="Q40" s="247"/>
    </row>
    <row r="41" spans="1:18" ht="15.75" hidden="1" customHeight="1" collapsed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0</v>
      </c>
      <c r="J41" s="328">
        <v>0</v>
      </c>
      <c r="K41" s="328">
        <v>0</v>
      </c>
      <c r="L41" s="328">
        <v>0</v>
      </c>
      <c r="Q41" s="247"/>
    </row>
    <row r="42" spans="1:18" ht="26.25" customHeight="1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1100</v>
      </c>
      <c r="J42" s="331">
        <f t="shared" si="2"/>
        <v>1100</v>
      </c>
      <c r="K42" s="330">
        <f t="shared" si="2"/>
        <v>50.83</v>
      </c>
      <c r="L42" s="330">
        <f t="shared" si="2"/>
        <v>50.83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1100</v>
      </c>
      <c r="J43" s="324">
        <f t="shared" si="2"/>
        <v>1100</v>
      </c>
      <c r="K43" s="323">
        <f t="shared" si="2"/>
        <v>50.83</v>
      </c>
      <c r="L43" s="324">
        <f t="shared" si="2"/>
        <v>50.83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1100</v>
      </c>
      <c r="J44" s="324">
        <f t="shared" si="2"/>
        <v>1100</v>
      </c>
      <c r="K44" s="326">
        <f t="shared" si="2"/>
        <v>50.83</v>
      </c>
      <c r="L44" s="326">
        <f t="shared" si="2"/>
        <v>50.83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1100</v>
      </c>
      <c r="J45" s="332">
        <f>SUM(J46:J60)</f>
        <v>1100</v>
      </c>
      <c r="K45" s="333">
        <f>SUM(K46:K60)</f>
        <v>50.83</v>
      </c>
      <c r="L45" s="333">
        <f>SUM(L46:L60)</f>
        <v>50.83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1100</v>
      </c>
      <c r="J60" s="328">
        <v>1100</v>
      </c>
      <c r="K60" s="328">
        <v>50.83</v>
      </c>
      <c r="L60" s="328">
        <v>50.83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 ht="15.75" customHeight="1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1700</v>
      </c>
      <c r="J364" s="338">
        <f>SUM(J30+J180)</f>
        <v>1700</v>
      </c>
      <c r="K364" s="338">
        <f>SUM(K30+K180)</f>
        <v>460.2</v>
      </c>
      <c r="L364" s="338">
        <f>SUM(L30+L180)</f>
        <v>460.2</v>
      </c>
    </row>
    <row r="365" spans="1:12" ht="15.75" customHeight="1">
      <c r="G365" s="235"/>
      <c r="H365" s="288"/>
      <c r="I365" s="289"/>
      <c r="J365" s="290"/>
      <c r="K365" s="290"/>
      <c r="L365" s="290"/>
    </row>
    <row r="366" spans="1:12" ht="26.25" customHeight="1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18.75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E17:K17"/>
    <mergeCell ref="A18:L18"/>
    <mergeCell ref="A22:I22"/>
    <mergeCell ref="A23:I23"/>
    <mergeCell ref="G10:K10"/>
    <mergeCell ref="G11:K11"/>
    <mergeCell ref="B13:L13"/>
    <mergeCell ref="G15:K15"/>
    <mergeCell ref="G16:K16"/>
    <mergeCell ref="G6:K6"/>
    <mergeCell ref="K367:L367"/>
    <mergeCell ref="D370:G370"/>
    <mergeCell ref="K370:L370"/>
    <mergeCell ref="A26:I26"/>
    <mergeCell ref="A29:F29"/>
    <mergeCell ref="A27:F28"/>
    <mergeCell ref="G27:G28"/>
    <mergeCell ref="H27:H28"/>
    <mergeCell ref="I27:J27"/>
    <mergeCell ref="K27:K28"/>
    <mergeCell ref="L27:L28"/>
    <mergeCell ref="G25:H25"/>
    <mergeCell ref="A7:L7"/>
    <mergeCell ref="G8:K8"/>
    <mergeCell ref="A9:L9"/>
  </mergeCells>
  <pageMargins left="0.70866141732283472" right="0.11811023622047245" top="0" bottom="0.15748031496062992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70"/>
  <sheetViews>
    <sheetView topLeftCell="A7" workbookViewId="0">
      <selection activeCell="Q21" sqref="Q21:Q22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18" customHeight="1">
      <c r="G6" s="519" t="s">
        <v>5</v>
      </c>
      <c r="H6" s="519"/>
      <c r="I6" s="519"/>
      <c r="J6" s="519"/>
      <c r="K6" s="519"/>
      <c r="L6" s="201"/>
      <c r="M6" s="196"/>
    </row>
    <row r="7" spans="1:16" ht="12" customHeight="1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 ht="13.5" customHeight="1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2" spans="1:16" ht="2.25" customHeight="1"/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4" spans="1:16" ht="2.25" customHeight="1"/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 ht="12.75" customHeight="1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 ht="12" customHeight="1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 ht="13.5" customHeight="1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>
      <c r="A23" s="537" t="s">
        <v>222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23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29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243225</v>
      </c>
      <c r="J30" s="323">
        <f>SUM(J31+J42+J61+J82+J89+J109+J135+J154+J164)</f>
        <v>243225</v>
      </c>
      <c r="K30" s="324">
        <f>SUM(K31+K42+K61+K82+K89+K109+K135+K154+K164)</f>
        <v>221595.9</v>
      </c>
      <c r="L30" s="323">
        <f>SUM(L31+L42+L61+L82+L89+L109+L135+L154+L164)</f>
        <v>221595.9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199625</v>
      </c>
      <c r="J31" s="323">
        <f>SUM(J32+J38)</f>
        <v>199625</v>
      </c>
      <c r="K31" s="325">
        <f>SUM(K32+K38)</f>
        <v>191582.5</v>
      </c>
      <c r="L31" s="326">
        <f>SUM(L32+L38)</f>
        <v>191582.5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197125</v>
      </c>
      <c r="J32" s="323">
        <f>SUM(J33)</f>
        <v>197125</v>
      </c>
      <c r="K32" s="324">
        <f>SUM(K33)</f>
        <v>189082.5</v>
      </c>
      <c r="L32" s="323">
        <f>SUM(L33)</f>
        <v>189082.5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197125</v>
      </c>
      <c r="J33" s="323">
        <f t="shared" ref="J33:L34" si="0">SUM(J34)</f>
        <v>197125</v>
      </c>
      <c r="K33" s="323">
        <f t="shared" si="0"/>
        <v>189082.5</v>
      </c>
      <c r="L33" s="323">
        <f t="shared" si="0"/>
        <v>189082.5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197125</v>
      </c>
      <c r="J34" s="324">
        <f t="shared" si="0"/>
        <v>197125</v>
      </c>
      <c r="K34" s="324">
        <f t="shared" si="0"/>
        <v>189082.5</v>
      </c>
      <c r="L34" s="324">
        <f t="shared" si="0"/>
        <v>189082.5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197125</v>
      </c>
      <c r="J35" s="328">
        <v>197125</v>
      </c>
      <c r="K35" s="328">
        <v>189082.5</v>
      </c>
      <c r="L35" s="328">
        <v>189082.5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2500</v>
      </c>
      <c r="J38" s="323">
        <f t="shared" si="1"/>
        <v>2500</v>
      </c>
      <c r="K38" s="324">
        <f t="shared" si="1"/>
        <v>2500</v>
      </c>
      <c r="L38" s="323">
        <f t="shared" si="1"/>
        <v>2500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2500</v>
      </c>
      <c r="J39" s="323">
        <f t="shared" si="1"/>
        <v>2500</v>
      </c>
      <c r="K39" s="323">
        <f t="shared" si="1"/>
        <v>2500</v>
      </c>
      <c r="L39" s="323">
        <f t="shared" si="1"/>
        <v>2500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2500</v>
      </c>
      <c r="J40" s="323">
        <f t="shared" si="1"/>
        <v>2500</v>
      </c>
      <c r="K40" s="323">
        <f t="shared" si="1"/>
        <v>2500</v>
      </c>
      <c r="L40" s="323">
        <f t="shared" si="1"/>
        <v>2500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2500</v>
      </c>
      <c r="J41" s="328">
        <v>2500</v>
      </c>
      <c r="K41" s="328">
        <v>2500</v>
      </c>
      <c r="L41" s="328">
        <v>2500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43000</v>
      </c>
      <c r="J42" s="331">
        <f t="shared" si="2"/>
        <v>43000</v>
      </c>
      <c r="K42" s="330">
        <f t="shared" si="2"/>
        <v>29413.4</v>
      </c>
      <c r="L42" s="330">
        <f t="shared" si="2"/>
        <v>29413.4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43000</v>
      </c>
      <c r="J43" s="324">
        <f t="shared" si="2"/>
        <v>43000</v>
      </c>
      <c r="K43" s="323">
        <f t="shared" si="2"/>
        <v>29413.4</v>
      </c>
      <c r="L43" s="324">
        <f t="shared" si="2"/>
        <v>29413.4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43000</v>
      </c>
      <c r="J44" s="324">
        <f t="shared" si="2"/>
        <v>43000</v>
      </c>
      <c r="K44" s="326">
        <f t="shared" si="2"/>
        <v>29413.4</v>
      </c>
      <c r="L44" s="326">
        <f t="shared" si="2"/>
        <v>29413.4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43000</v>
      </c>
      <c r="J45" s="332">
        <f>SUM(J46:J60)</f>
        <v>43000</v>
      </c>
      <c r="K45" s="333">
        <f>SUM(K46:K60)</f>
        <v>29413.4</v>
      </c>
      <c r="L45" s="333">
        <f>SUM(L46:L60)</f>
        <v>29413.4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customHeight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700</v>
      </c>
      <c r="J47" s="328">
        <v>700</v>
      </c>
      <c r="K47" s="328">
        <v>700</v>
      </c>
      <c r="L47" s="328">
        <v>700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2000</v>
      </c>
      <c r="J48" s="328">
        <v>2000</v>
      </c>
      <c r="K48" s="328">
        <v>2000</v>
      </c>
      <c r="L48" s="328">
        <v>2000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4400</v>
      </c>
      <c r="J49" s="328">
        <v>4400</v>
      </c>
      <c r="K49" s="328">
        <v>2257.5300000000002</v>
      </c>
      <c r="L49" s="328">
        <v>2257.5300000000002</v>
      </c>
      <c r="Q49" s="247"/>
      <c r="R49"/>
    </row>
    <row r="50" spans="1:18" ht="25.5" customHeight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300</v>
      </c>
      <c r="J50" s="328">
        <v>300</v>
      </c>
      <c r="K50" s="328">
        <v>300</v>
      </c>
      <c r="L50" s="328">
        <v>300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1480</v>
      </c>
      <c r="J55" s="328">
        <v>1480</v>
      </c>
      <c r="K55" s="328">
        <v>1480</v>
      </c>
      <c r="L55" s="328">
        <v>1480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customHeight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1450</v>
      </c>
      <c r="J57" s="328">
        <v>1450</v>
      </c>
      <c r="K57" s="328">
        <v>1159.94</v>
      </c>
      <c r="L57" s="328">
        <v>1159.94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7200</v>
      </c>
      <c r="J58" s="328">
        <v>7200</v>
      </c>
      <c r="K58" s="328">
        <v>7200</v>
      </c>
      <c r="L58" s="328">
        <v>7200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25470</v>
      </c>
      <c r="J60" s="328">
        <v>25470</v>
      </c>
      <c r="K60" s="328">
        <v>14315.93</v>
      </c>
      <c r="L60" s="328">
        <v>14315.93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600</v>
      </c>
      <c r="J135" s="335">
        <f>SUM(J136+J141+J149)</f>
        <v>600</v>
      </c>
      <c r="K135" s="324">
        <f>SUM(K136+K141+K149)</f>
        <v>600</v>
      </c>
      <c r="L135" s="323">
        <f>SUM(L136+L141+L149)</f>
        <v>600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600</v>
      </c>
      <c r="J149" s="335">
        <f t="shared" si="15"/>
        <v>600</v>
      </c>
      <c r="K149" s="324">
        <f t="shared" si="15"/>
        <v>600</v>
      </c>
      <c r="L149" s="323">
        <f t="shared" si="15"/>
        <v>600</v>
      </c>
    </row>
    <row r="150" spans="1:12" hidden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600</v>
      </c>
      <c r="J150" s="341">
        <f t="shared" si="15"/>
        <v>600</v>
      </c>
      <c r="K150" s="333">
        <f t="shared" si="15"/>
        <v>600</v>
      </c>
      <c r="L150" s="332">
        <f t="shared" si="15"/>
        <v>600</v>
      </c>
    </row>
    <row r="151" spans="1:12" hidden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600</v>
      </c>
      <c r="J151" s="335">
        <f>SUM(J152:J153)</f>
        <v>600</v>
      </c>
      <c r="K151" s="324">
        <f>SUM(K152:K153)</f>
        <v>600</v>
      </c>
      <c r="L151" s="323">
        <f>SUM(L152:L153)</f>
        <v>600</v>
      </c>
    </row>
    <row r="152" spans="1:12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600</v>
      </c>
      <c r="J152" s="343">
        <v>600</v>
      </c>
      <c r="K152" s="343">
        <v>600</v>
      </c>
      <c r="L152" s="343">
        <v>600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47.25" customHeight="1">
      <c r="A180" s="230">
        <v>3</v>
      </c>
      <c r="B180" s="232"/>
      <c r="C180" s="230"/>
      <c r="D180" s="231"/>
      <c r="E180" s="231"/>
      <c r="F180" s="233"/>
      <c r="G180" s="356" t="s">
        <v>126</v>
      </c>
      <c r="H180" s="234">
        <v>151</v>
      </c>
      <c r="I180" s="323">
        <f>SUM(I181+I234+I299)</f>
        <v>20105</v>
      </c>
      <c r="J180" s="335">
        <f>SUM(J181+J234+J299)</f>
        <v>20105</v>
      </c>
      <c r="K180" s="324">
        <f>SUM(K181+K234+K299)</f>
        <v>12705</v>
      </c>
      <c r="L180" s="323">
        <f>SUM(L181+L234+L299)</f>
        <v>12705</v>
      </c>
    </row>
    <row r="181" spans="1:12" ht="25.5" customHeight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20105</v>
      </c>
      <c r="J181" s="330">
        <f>SUM(J182+J205+J212+J224+J228)</f>
        <v>20105</v>
      </c>
      <c r="K181" s="330">
        <f>SUM(K182+K205+K212+K224+K228)</f>
        <v>12705</v>
      </c>
      <c r="L181" s="330">
        <f>SUM(L182+L205+L212+L224+L228)</f>
        <v>12705</v>
      </c>
    </row>
    <row r="182" spans="1:12" ht="25.5" hidden="1" customHeight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7400</v>
      </c>
      <c r="J182" s="335">
        <f>SUM(J183+J186+J191+J197+J202)</f>
        <v>7400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3200</v>
      </c>
      <c r="J191" s="335">
        <f>J192</f>
        <v>3200</v>
      </c>
      <c r="K191" s="324">
        <f>K192</f>
        <v>0</v>
      </c>
      <c r="L191" s="323">
        <f>L192</f>
        <v>0</v>
      </c>
    </row>
    <row r="192" spans="1:12" hidden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3200</v>
      </c>
      <c r="J192" s="323">
        <f>SUM(J193:J196)</f>
        <v>3200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customHeight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3200</v>
      </c>
      <c r="J196" s="349">
        <v>3200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4200</v>
      </c>
      <c r="J202" s="335">
        <f t="shared" si="19"/>
        <v>4200</v>
      </c>
      <c r="K202" s="324">
        <f t="shared" si="19"/>
        <v>0</v>
      </c>
      <c r="L202" s="323">
        <f t="shared" si="19"/>
        <v>0</v>
      </c>
    </row>
    <row r="203" spans="1:12" ht="25.5" hidden="1" customHeight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4200</v>
      </c>
      <c r="J203" s="324">
        <f t="shared" si="19"/>
        <v>4200</v>
      </c>
      <c r="K203" s="324">
        <f t="shared" si="19"/>
        <v>0</v>
      </c>
      <c r="L203" s="324">
        <f t="shared" si="19"/>
        <v>0</v>
      </c>
    </row>
    <row r="204" spans="1:12" ht="25.5" customHeight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4200</v>
      </c>
      <c r="J204" s="329">
        <v>4200</v>
      </c>
      <c r="K204" s="329">
        <v>0</v>
      </c>
      <c r="L204" s="329">
        <v>0</v>
      </c>
    </row>
    <row r="205" spans="1:12" ht="25.5" hidden="1" customHeight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12705</v>
      </c>
      <c r="J205" s="337">
        <f t="shared" si="20"/>
        <v>12705</v>
      </c>
      <c r="K205" s="325">
        <f t="shared" si="20"/>
        <v>12705</v>
      </c>
      <c r="L205" s="326">
        <f t="shared" si="20"/>
        <v>12705</v>
      </c>
    </row>
    <row r="206" spans="1:12" ht="25.5" hidden="1" customHeight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12705</v>
      </c>
      <c r="J206" s="335">
        <f t="shared" si="20"/>
        <v>12705</v>
      </c>
      <c r="K206" s="324">
        <f t="shared" si="20"/>
        <v>12705</v>
      </c>
      <c r="L206" s="323">
        <f t="shared" si="20"/>
        <v>12705</v>
      </c>
    </row>
    <row r="207" spans="1:12" ht="25.5" hidden="1" customHeight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12705</v>
      </c>
      <c r="J207" s="336">
        <f>SUM(J208:J211)</f>
        <v>12705</v>
      </c>
      <c r="K207" s="331">
        <f>SUM(K208:K211)</f>
        <v>12705</v>
      </c>
      <c r="L207" s="330">
        <f>SUM(L208:L211)</f>
        <v>12705</v>
      </c>
    </row>
    <row r="208" spans="1:12" ht="38.25" customHeight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12705</v>
      </c>
      <c r="J208" s="329">
        <v>12705</v>
      </c>
      <c r="K208" s="329">
        <v>12705</v>
      </c>
      <c r="L208" s="329">
        <v>12705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263330</v>
      </c>
      <c r="J364" s="338">
        <f>SUM(J30+J180)</f>
        <v>263330</v>
      </c>
      <c r="K364" s="338">
        <f>SUM(K30+K180)</f>
        <v>234300.9</v>
      </c>
      <c r="L364" s="338">
        <f>SUM(L30+L180)</f>
        <v>234300.9</v>
      </c>
    </row>
    <row r="365" spans="1:12" ht="8.25" customHeight="1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5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.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E17:K17"/>
    <mergeCell ref="A18:L18"/>
    <mergeCell ref="A22:I22"/>
    <mergeCell ref="A23:I23"/>
    <mergeCell ref="G10:K10"/>
    <mergeCell ref="G11:K11"/>
    <mergeCell ref="B13:L13"/>
    <mergeCell ref="G15:K15"/>
    <mergeCell ref="G16:K16"/>
    <mergeCell ref="G6:K6"/>
    <mergeCell ref="K367:L367"/>
    <mergeCell ref="D370:G370"/>
    <mergeCell ref="K370:L370"/>
    <mergeCell ref="A26:I26"/>
    <mergeCell ref="A29:F29"/>
    <mergeCell ref="A27:F28"/>
    <mergeCell ref="G27:G28"/>
    <mergeCell ref="H27:H28"/>
    <mergeCell ref="I27:J27"/>
    <mergeCell ref="K27:K28"/>
    <mergeCell ref="L27:L28"/>
    <mergeCell ref="G25:H25"/>
    <mergeCell ref="A7:L7"/>
    <mergeCell ref="G8:K8"/>
    <mergeCell ref="A9:L9"/>
  </mergeCells>
  <pageMargins left="1.299212598425197" right="0.11811023622047245" top="0" bottom="0" header="0.31496062992125984" footer="0.31496062992125984"/>
  <pageSetup paperSize="9" scale="8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ED3B6-9CE1-4171-907B-5F471440E099}">
  <dimension ref="A1:S371"/>
  <sheetViews>
    <sheetView topLeftCell="A16" workbookViewId="0">
      <selection activeCell="S371" sqref="S371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 ht="14.25" customHeight="1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 ht="13.5" customHeight="1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 ht="14.25" customHeight="1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 ht="12" customHeight="1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5.5" customHeight="1">
      <c r="G6" s="519" t="s">
        <v>5</v>
      </c>
      <c r="H6" s="519"/>
      <c r="I6" s="519"/>
      <c r="J6" s="519"/>
      <c r="K6" s="519"/>
      <c r="L6" s="201"/>
      <c r="M6" s="196"/>
    </row>
    <row r="7" spans="1:16" ht="18.75" customHeight="1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4.2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6.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 ht="15.75" customHeight="1">
      <c r="G10" s="532" t="s">
        <v>513</v>
      </c>
      <c r="H10" s="532"/>
      <c r="I10" s="532"/>
      <c r="J10" s="532"/>
      <c r="K10" s="532"/>
      <c r="M10" s="196"/>
    </row>
    <row r="11" spans="1:16" ht="12" customHeight="1">
      <c r="G11" s="533" t="s">
        <v>8</v>
      </c>
      <c r="H11" s="533"/>
      <c r="I11" s="533"/>
      <c r="J11" s="533"/>
      <c r="K11" s="533"/>
    </row>
    <row r="12" spans="1:16" ht="9" customHeight="1"/>
    <row r="13" spans="1:16" ht="12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4" spans="1:16" ht="12" customHeight="1"/>
    <row r="15" spans="1:16" ht="12.75" customHeight="1">
      <c r="G15" s="532" t="s">
        <v>490</v>
      </c>
      <c r="H15" s="532"/>
      <c r="I15" s="532"/>
      <c r="J15" s="532"/>
      <c r="K15" s="532"/>
    </row>
    <row r="16" spans="1:16" ht="11.25" customHeight="1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 ht="12" customHeight="1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 ht="12" customHeight="1">
      <c r="F19" s="192"/>
      <c r="J19" s="203"/>
      <c r="K19" s="204"/>
      <c r="L19" s="205" t="s">
        <v>13</v>
      </c>
      <c r="M19" s="202"/>
    </row>
    <row r="20" spans="1:18" ht="11.25" customHeight="1">
      <c r="F20" s="192"/>
      <c r="J20" s="206" t="s">
        <v>14</v>
      </c>
      <c r="K20" s="197"/>
      <c r="L20" s="207"/>
      <c r="M20" s="202"/>
    </row>
    <row r="21" spans="1:18" ht="12" customHeight="1">
      <c r="E21" s="321"/>
      <c r="F21" s="320"/>
      <c r="I21" s="208"/>
      <c r="J21" s="208"/>
      <c r="K21" s="209" t="s">
        <v>15</v>
      </c>
      <c r="L21" s="207"/>
      <c r="M21" s="202"/>
    </row>
    <row r="22" spans="1:18" ht="14.25" customHeight="1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467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 ht="12.75" customHeight="1">
      <c r="F24" s="192"/>
      <c r="G24" s="212" t="s">
        <v>22</v>
      </c>
      <c r="H24" s="213" t="s">
        <v>466</v>
      </c>
      <c r="I24" s="214"/>
      <c r="J24" s="215"/>
      <c r="K24" s="207"/>
      <c r="L24" s="207"/>
      <c r="M24" s="202"/>
    </row>
    <row r="25" spans="1:18" ht="13.5" customHeight="1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468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24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46.5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 ht="11.25" customHeight="1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 ht="14.25" customHeight="1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26230</v>
      </c>
      <c r="J30" s="323">
        <f>SUM(J31+J42+J61+J82+J89+J109+J135+J154+J164)</f>
        <v>26230</v>
      </c>
      <c r="K30" s="324">
        <f>SUM(K31+K42+K61+K82+K89+K109+K135+K154+K164)</f>
        <v>26227.989999999998</v>
      </c>
      <c r="L30" s="323">
        <f>SUM(L31+L42+L61+L82+L89+L109+L135+L154+L164)</f>
        <v>26227.989999999998</v>
      </c>
      <c r="M30" s="235"/>
      <c r="N30" s="235"/>
      <c r="O30" s="235"/>
      <c r="P30" s="235"/>
      <c r="Q30" s="235"/>
      <c r="R30" s="235"/>
    </row>
    <row r="31" spans="1:18" ht="16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26230</v>
      </c>
      <c r="J31" s="323">
        <f>SUM(J32+J38)</f>
        <v>26230</v>
      </c>
      <c r="K31" s="325">
        <f>SUM(K32+K38)</f>
        <v>26227.989999999998</v>
      </c>
      <c r="L31" s="326">
        <f>SUM(L32+L38)</f>
        <v>26227.989999999998</v>
      </c>
    </row>
    <row r="32" spans="1:18" ht="15" hidden="1" customHeight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25854</v>
      </c>
      <c r="J32" s="323">
        <f>SUM(J33)</f>
        <v>25854</v>
      </c>
      <c r="K32" s="324">
        <f>SUM(K33)</f>
        <v>25853.1</v>
      </c>
      <c r="L32" s="323">
        <f>SUM(L33)</f>
        <v>25853.1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25854</v>
      </c>
      <c r="J33" s="323">
        <f t="shared" ref="J33:L34" si="0">SUM(J34)</f>
        <v>25854</v>
      </c>
      <c r="K33" s="323">
        <f t="shared" si="0"/>
        <v>25853.1</v>
      </c>
      <c r="L33" s="323">
        <f t="shared" si="0"/>
        <v>25853.1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25854</v>
      </c>
      <c r="J34" s="324">
        <f t="shared" si="0"/>
        <v>25854</v>
      </c>
      <c r="K34" s="324">
        <f t="shared" si="0"/>
        <v>25853.1</v>
      </c>
      <c r="L34" s="324">
        <f t="shared" si="0"/>
        <v>25853.1</v>
      </c>
      <c r="Q34" s="247"/>
    </row>
    <row r="35" spans="1:18" ht="14.2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25854</v>
      </c>
      <c r="J35" s="328">
        <v>25854</v>
      </c>
      <c r="K35" s="328">
        <v>25853.1</v>
      </c>
      <c r="L35" s="328">
        <v>25853.1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376</v>
      </c>
      <c r="J38" s="323">
        <f t="shared" si="1"/>
        <v>376</v>
      </c>
      <c r="K38" s="324">
        <f t="shared" si="1"/>
        <v>374.89</v>
      </c>
      <c r="L38" s="323">
        <f t="shared" si="1"/>
        <v>374.89</v>
      </c>
      <c r="Q38" s="247"/>
    </row>
    <row r="39" spans="1:18" ht="15" hidden="1" customHeight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376</v>
      </c>
      <c r="J39" s="323">
        <f t="shared" si="1"/>
        <v>376</v>
      </c>
      <c r="K39" s="323">
        <f t="shared" si="1"/>
        <v>374.89</v>
      </c>
      <c r="L39" s="323">
        <f t="shared" si="1"/>
        <v>374.89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376</v>
      </c>
      <c r="J40" s="323">
        <f t="shared" si="1"/>
        <v>376</v>
      </c>
      <c r="K40" s="323">
        <f t="shared" si="1"/>
        <v>374.89</v>
      </c>
      <c r="L40" s="323">
        <f t="shared" si="1"/>
        <v>374.89</v>
      </c>
      <c r="Q40" s="247"/>
    </row>
    <row r="41" spans="1:18" ht="14.2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376</v>
      </c>
      <c r="J41" s="328">
        <v>376</v>
      </c>
      <c r="K41" s="328">
        <v>374.89</v>
      </c>
      <c r="L41" s="328">
        <v>374.89</v>
      </c>
      <c r="Q41" s="247"/>
    </row>
    <row r="42" spans="1:18" hidden="1" collapsed="1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0</v>
      </c>
      <c r="J42" s="331">
        <f t="shared" si="2"/>
        <v>0</v>
      </c>
      <c r="K42" s="330">
        <f t="shared" si="2"/>
        <v>0</v>
      </c>
      <c r="L42" s="330">
        <f t="shared" si="2"/>
        <v>0</v>
      </c>
    </row>
    <row r="43" spans="1:18" ht="15.75" hidden="1" customHeight="1" collapsed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0</v>
      </c>
      <c r="J43" s="324">
        <f t="shared" si="2"/>
        <v>0</v>
      </c>
      <c r="K43" s="323">
        <f t="shared" si="2"/>
        <v>0</v>
      </c>
      <c r="L43" s="324">
        <f t="shared" si="2"/>
        <v>0</v>
      </c>
      <c r="Q43"/>
      <c r="R43" s="247"/>
    </row>
    <row r="44" spans="1:18" ht="15.75" hidden="1" customHeight="1" collapsed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0</v>
      </c>
      <c r="J44" s="324">
        <f t="shared" si="2"/>
        <v>0</v>
      </c>
      <c r="K44" s="326">
        <f t="shared" si="2"/>
        <v>0</v>
      </c>
      <c r="L44" s="326">
        <f t="shared" si="2"/>
        <v>0</v>
      </c>
      <c r="Q44" s="247"/>
      <c r="R44"/>
    </row>
    <row r="45" spans="1:18" ht="15.75" hidden="1" customHeight="1" collapsed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0</v>
      </c>
      <c r="J45" s="332">
        <f>SUM(J46:J60)</f>
        <v>0</v>
      </c>
      <c r="K45" s="333">
        <f>SUM(K46:K60)</f>
        <v>0</v>
      </c>
      <c r="L45" s="333">
        <f>SUM(L46:L60)</f>
        <v>0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hidden="1" customHeight="1" collapsed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0</v>
      </c>
      <c r="J60" s="328">
        <v>0</v>
      </c>
      <c r="K60" s="328">
        <v>0</v>
      </c>
      <c r="L60" s="328">
        <v>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 ht="15.75" customHeight="1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26230</v>
      </c>
      <c r="J364" s="338">
        <f>SUM(J30+J180)</f>
        <v>26230</v>
      </c>
      <c r="K364" s="338">
        <f>SUM(K30+K180)</f>
        <v>26227.989999999998</v>
      </c>
      <c r="L364" s="338">
        <f>SUM(L30+L180)</f>
        <v>26227.989999999998</v>
      </c>
    </row>
    <row r="365" spans="1:12" ht="15.75" customHeight="1">
      <c r="G365" s="235"/>
      <c r="H365" s="288"/>
      <c r="I365" s="289"/>
      <c r="J365" s="290"/>
      <c r="K365" s="290"/>
      <c r="L365" s="290"/>
    </row>
    <row r="366" spans="1:12" ht="26.25" customHeight="1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9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9" ht="18.75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  <row r="371" spans="4:19">
      <c r="S371" s="192"/>
    </row>
  </sheetData>
  <mergeCells count="25">
    <mergeCell ref="K27:K28"/>
    <mergeCell ref="L27:L28"/>
    <mergeCell ref="A29:F29"/>
    <mergeCell ref="G25:H25"/>
    <mergeCell ref="A26:I26"/>
    <mergeCell ref="A27:F28"/>
    <mergeCell ref="G27:G28"/>
    <mergeCell ref="H27:H28"/>
    <mergeCell ref="I27:J27"/>
    <mergeCell ref="G6:K6"/>
    <mergeCell ref="K367:L367"/>
    <mergeCell ref="D370:G370"/>
    <mergeCell ref="K370:L370"/>
    <mergeCell ref="A23:I23"/>
    <mergeCell ref="A7:L7"/>
    <mergeCell ref="G8:K8"/>
    <mergeCell ref="A9:L9"/>
    <mergeCell ref="G10:K10"/>
    <mergeCell ref="G11:K11"/>
    <mergeCell ref="B13:L13"/>
    <mergeCell ref="G15:K15"/>
    <mergeCell ref="G16:K16"/>
    <mergeCell ref="E17:K17"/>
    <mergeCell ref="A18:L18"/>
    <mergeCell ref="A22:I22"/>
  </mergeCells>
  <pageMargins left="0.70866141732283472" right="0.11811023622047245" top="0" bottom="0.15748031496062992" header="0.31496062992125984" footer="0.31496062992125984"/>
  <pageSetup paperSize="9" scale="95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S37"/>
  <sheetViews>
    <sheetView topLeftCell="A7" workbookViewId="0">
      <selection activeCell="S22" sqref="S22"/>
    </sheetView>
  </sheetViews>
  <sheetFormatPr defaultRowHeight="15"/>
  <cols>
    <col min="1" max="3" width="9.140625" style="90"/>
    <col min="4" max="4" width="14.28515625" style="90" customWidth="1"/>
    <col min="5" max="5" width="11.7109375" style="90" customWidth="1"/>
    <col min="6" max="6" width="4.28515625" style="90" customWidth="1"/>
    <col min="7" max="8" width="9.140625" style="90"/>
    <col min="9" max="9" width="6.5703125" style="90" customWidth="1"/>
    <col min="10" max="10" width="9.140625" style="90"/>
    <col min="11" max="11" width="5.28515625" style="90" customWidth="1"/>
    <col min="12" max="12" width="7.140625" style="90" customWidth="1"/>
    <col min="13" max="13" width="7.5703125" style="90" customWidth="1"/>
    <col min="14" max="14" width="17.85546875" style="90" customWidth="1"/>
    <col min="15" max="260" width="9.140625" style="90"/>
    <col min="261" max="261" width="11.7109375" style="90" customWidth="1"/>
    <col min="262" max="262" width="4.28515625" style="90" customWidth="1"/>
    <col min="263" max="264" width="9.140625" style="90"/>
    <col min="265" max="265" width="6.5703125" style="90" customWidth="1"/>
    <col min="266" max="266" width="9.140625" style="90"/>
    <col min="267" max="267" width="5.28515625" style="90" customWidth="1"/>
    <col min="268" max="268" width="7.140625" style="90" customWidth="1"/>
    <col min="269" max="269" width="7.5703125" style="90" customWidth="1"/>
    <col min="270" max="270" width="17.85546875" style="90" customWidth="1"/>
    <col min="271" max="516" width="9.140625" style="90"/>
    <col min="517" max="517" width="11.7109375" style="90" customWidth="1"/>
    <col min="518" max="518" width="4.28515625" style="90" customWidth="1"/>
    <col min="519" max="520" width="9.140625" style="90"/>
    <col min="521" max="521" width="6.5703125" style="90" customWidth="1"/>
    <col min="522" max="522" width="9.140625" style="90"/>
    <col min="523" max="523" width="5.28515625" style="90" customWidth="1"/>
    <col min="524" max="524" width="7.140625" style="90" customWidth="1"/>
    <col min="525" max="525" width="7.5703125" style="90" customWidth="1"/>
    <col min="526" max="526" width="17.85546875" style="90" customWidth="1"/>
    <col min="527" max="772" width="9.140625" style="90"/>
    <col min="773" max="773" width="11.7109375" style="90" customWidth="1"/>
    <col min="774" max="774" width="4.28515625" style="90" customWidth="1"/>
    <col min="775" max="776" width="9.140625" style="90"/>
    <col min="777" max="777" width="6.5703125" style="90" customWidth="1"/>
    <col min="778" max="778" width="9.140625" style="90"/>
    <col min="779" max="779" width="5.28515625" style="90" customWidth="1"/>
    <col min="780" max="780" width="7.140625" style="90" customWidth="1"/>
    <col min="781" max="781" width="7.5703125" style="90" customWidth="1"/>
    <col min="782" max="782" width="17.85546875" style="90" customWidth="1"/>
    <col min="783" max="1028" width="9.140625" style="90"/>
    <col min="1029" max="1029" width="11.7109375" style="90" customWidth="1"/>
    <col min="1030" max="1030" width="4.28515625" style="90" customWidth="1"/>
    <col min="1031" max="1032" width="9.140625" style="90"/>
    <col min="1033" max="1033" width="6.5703125" style="90" customWidth="1"/>
    <col min="1034" max="1034" width="9.140625" style="90"/>
    <col min="1035" max="1035" width="5.28515625" style="90" customWidth="1"/>
    <col min="1036" max="1036" width="7.140625" style="90" customWidth="1"/>
    <col min="1037" max="1037" width="7.5703125" style="90" customWidth="1"/>
    <col min="1038" max="1038" width="17.85546875" style="90" customWidth="1"/>
    <col min="1039" max="1284" width="9.140625" style="90"/>
    <col min="1285" max="1285" width="11.7109375" style="90" customWidth="1"/>
    <col min="1286" max="1286" width="4.28515625" style="90" customWidth="1"/>
    <col min="1287" max="1288" width="9.140625" style="90"/>
    <col min="1289" max="1289" width="6.5703125" style="90" customWidth="1"/>
    <col min="1290" max="1290" width="9.140625" style="90"/>
    <col min="1291" max="1291" width="5.28515625" style="90" customWidth="1"/>
    <col min="1292" max="1292" width="7.140625" style="90" customWidth="1"/>
    <col min="1293" max="1293" width="7.5703125" style="90" customWidth="1"/>
    <col min="1294" max="1294" width="17.85546875" style="90" customWidth="1"/>
    <col min="1295" max="1540" width="9.140625" style="90"/>
    <col min="1541" max="1541" width="11.7109375" style="90" customWidth="1"/>
    <col min="1542" max="1542" width="4.28515625" style="90" customWidth="1"/>
    <col min="1543" max="1544" width="9.140625" style="90"/>
    <col min="1545" max="1545" width="6.5703125" style="90" customWidth="1"/>
    <col min="1546" max="1546" width="9.140625" style="90"/>
    <col min="1547" max="1547" width="5.28515625" style="90" customWidth="1"/>
    <col min="1548" max="1548" width="7.140625" style="90" customWidth="1"/>
    <col min="1549" max="1549" width="7.5703125" style="90" customWidth="1"/>
    <col min="1550" max="1550" width="17.85546875" style="90" customWidth="1"/>
    <col min="1551" max="1796" width="9.140625" style="90"/>
    <col min="1797" max="1797" width="11.7109375" style="90" customWidth="1"/>
    <col min="1798" max="1798" width="4.28515625" style="90" customWidth="1"/>
    <col min="1799" max="1800" width="9.140625" style="90"/>
    <col min="1801" max="1801" width="6.5703125" style="90" customWidth="1"/>
    <col min="1802" max="1802" width="9.140625" style="90"/>
    <col min="1803" max="1803" width="5.28515625" style="90" customWidth="1"/>
    <col min="1804" max="1804" width="7.140625" style="90" customWidth="1"/>
    <col min="1805" max="1805" width="7.5703125" style="90" customWidth="1"/>
    <col min="1806" max="1806" width="17.85546875" style="90" customWidth="1"/>
    <col min="1807" max="2052" width="9.140625" style="90"/>
    <col min="2053" max="2053" width="11.7109375" style="90" customWidth="1"/>
    <col min="2054" max="2054" width="4.28515625" style="90" customWidth="1"/>
    <col min="2055" max="2056" width="9.140625" style="90"/>
    <col min="2057" max="2057" width="6.5703125" style="90" customWidth="1"/>
    <col min="2058" max="2058" width="9.140625" style="90"/>
    <col min="2059" max="2059" width="5.28515625" style="90" customWidth="1"/>
    <col min="2060" max="2060" width="7.140625" style="90" customWidth="1"/>
    <col min="2061" max="2061" width="7.5703125" style="90" customWidth="1"/>
    <col min="2062" max="2062" width="17.85546875" style="90" customWidth="1"/>
    <col min="2063" max="2308" width="9.140625" style="90"/>
    <col min="2309" max="2309" width="11.7109375" style="90" customWidth="1"/>
    <col min="2310" max="2310" width="4.28515625" style="90" customWidth="1"/>
    <col min="2311" max="2312" width="9.140625" style="90"/>
    <col min="2313" max="2313" width="6.5703125" style="90" customWidth="1"/>
    <col min="2314" max="2314" width="9.140625" style="90"/>
    <col min="2315" max="2315" width="5.28515625" style="90" customWidth="1"/>
    <col min="2316" max="2316" width="7.140625" style="90" customWidth="1"/>
    <col min="2317" max="2317" width="7.5703125" style="90" customWidth="1"/>
    <col min="2318" max="2318" width="17.85546875" style="90" customWidth="1"/>
    <col min="2319" max="2564" width="9.140625" style="90"/>
    <col min="2565" max="2565" width="11.7109375" style="90" customWidth="1"/>
    <col min="2566" max="2566" width="4.28515625" style="90" customWidth="1"/>
    <col min="2567" max="2568" width="9.140625" style="90"/>
    <col min="2569" max="2569" width="6.5703125" style="90" customWidth="1"/>
    <col min="2570" max="2570" width="9.140625" style="90"/>
    <col min="2571" max="2571" width="5.28515625" style="90" customWidth="1"/>
    <col min="2572" max="2572" width="7.140625" style="90" customWidth="1"/>
    <col min="2573" max="2573" width="7.5703125" style="90" customWidth="1"/>
    <col min="2574" max="2574" width="17.85546875" style="90" customWidth="1"/>
    <col min="2575" max="2820" width="9.140625" style="90"/>
    <col min="2821" max="2821" width="11.7109375" style="90" customWidth="1"/>
    <col min="2822" max="2822" width="4.28515625" style="90" customWidth="1"/>
    <col min="2823" max="2824" width="9.140625" style="90"/>
    <col min="2825" max="2825" width="6.5703125" style="90" customWidth="1"/>
    <col min="2826" max="2826" width="9.140625" style="90"/>
    <col min="2827" max="2827" width="5.28515625" style="90" customWidth="1"/>
    <col min="2828" max="2828" width="7.140625" style="90" customWidth="1"/>
    <col min="2829" max="2829" width="7.5703125" style="90" customWidth="1"/>
    <col min="2830" max="2830" width="17.85546875" style="90" customWidth="1"/>
    <col min="2831" max="3076" width="9.140625" style="90"/>
    <col min="3077" max="3077" width="11.7109375" style="90" customWidth="1"/>
    <col min="3078" max="3078" width="4.28515625" style="90" customWidth="1"/>
    <col min="3079" max="3080" width="9.140625" style="90"/>
    <col min="3081" max="3081" width="6.5703125" style="90" customWidth="1"/>
    <col min="3082" max="3082" width="9.140625" style="90"/>
    <col min="3083" max="3083" width="5.28515625" style="90" customWidth="1"/>
    <col min="3084" max="3084" width="7.140625" style="90" customWidth="1"/>
    <col min="3085" max="3085" width="7.5703125" style="90" customWidth="1"/>
    <col min="3086" max="3086" width="17.85546875" style="90" customWidth="1"/>
    <col min="3087" max="3332" width="9.140625" style="90"/>
    <col min="3333" max="3333" width="11.7109375" style="90" customWidth="1"/>
    <col min="3334" max="3334" width="4.28515625" style="90" customWidth="1"/>
    <col min="3335" max="3336" width="9.140625" style="90"/>
    <col min="3337" max="3337" width="6.5703125" style="90" customWidth="1"/>
    <col min="3338" max="3338" width="9.140625" style="90"/>
    <col min="3339" max="3339" width="5.28515625" style="90" customWidth="1"/>
    <col min="3340" max="3340" width="7.140625" style="90" customWidth="1"/>
    <col min="3341" max="3341" width="7.5703125" style="90" customWidth="1"/>
    <col min="3342" max="3342" width="17.85546875" style="90" customWidth="1"/>
    <col min="3343" max="3588" width="9.140625" style="90"/>
    <col min="3589" max="3589" width="11.7109375" style="90" customWidth="1"/>
    <col min="3590" max="3590" width="4.28515625" style="90" customWidth="1"/>
    <col min="3591" max="3592" width="9.140625" style="90"/>
    <col min="3593" max="3593" width="6.5703125" style="90" customWidth="1"/>
    <col min="3594" max="3594" width="9.140625" style="90"/>
    <col min="3595" max="3595" width="5.28515625" style="90" customWidth="1"/>
    <col min="3596" max="3596" width="7.140625" style="90" customWidth="1"/>
    <col min="3597" max="3597" width="7.5703125" style="90" customWidth="1"/>
    <col min="3598" max="3598" width="17.85546875" style="90" customWidth="1"/>
    <col min="3599" max="3844" width="9.140625" style="90"/>
    <col min="3845" max="3845" width="11.7109375" style="90" customWidth="1"/>
    <col min="3846" max="3846" width="4.28515625" style="90" customWidth="1"/>
    <col min="3847" max="3848" width="9.140625" style="90"/>
    <col min="3849" max="3849" width="6.5703125" style="90" customWidth="1"/>
    <col min="3850" max="3850" width="9.140625" style="90"/>
    <col min="3851" max="3851" width="5.28515625" style="90" customWidth="1"/>
    <col min="3852" max="3852" width="7.140625" style="90" customWidth="1"/>
    <col min="3853" max="3853" width="7.5703125" style="90" customWidth="1"/>
    <col min="3854" max="3854" width="17.85546875" style="90" customWidth="1"/>
    <col min="3855" max="4100" width="9.140625" style="90"/>
    <col min="4101" max="4101" width="11.7109375" style="90" customWidth="1"/>
    <col min="4102" max="4102" width="4.28515625" style="90" customWidth="1"/>
    <col min="4103" max="4104" width="9.140625" style="90"/>
    <col min="4105" max="4105" width="6.5703125" style="90" customWidth="1"/>
    <col min="4106" max="4106" width="9.140625" style="90"/>
    <col min="4107" max="4107" width="5.28515625" style="90" customWidth="1"/>
    <col min="4108" max="4108" width="7.140625" style="90" customWidth="1"/>
    <col min="4109" max="4109" width="7.5703125" style="90" customWidth="1"/>
    <col min="4110" max="4110" width="17.85546875" style="90" customWidth="1"/>
    <col min="4111" max="4356" width="9.140625" style="90"/>
    <col min="4357" max="4357" width="11.7109375" style="90" customWidth="1"/>
    <col min="4358" max="4358" width="4.28515625" style="90" customWidth="1"/>
    <col min="4359" max="4360" width="9.140625" style="90"/>
    <col min="4361" max="4361" width="6.5703125" style="90" customWidth="1"/>
    <col min="4362" max="4362" width="9.140625" style="90"/>
    <col min="4363" max="4363" width="5.28515625" style="90" customWidth="1"/>
    <col min="4364" max="4364" width="7.140625" style="90" customWidth="1"/>
    <col min="4365" max="4365" width="7.5703125" style="90" customWidth="1"/>
    <col min="4366" max="4366" width="17.85546875" style="90" customWidth="1"/>
    <col min="4367" max="4612" width="9.140625" style="90"/>
    <col min="4613" max="4613" width="11.7109375" style="90" customWidth="1"/>
    <col min="4614" max="4614" width="4.28515625" style="90" customWidth="1"/>
    <col min="4615" max="4616" width="9.140625" style="90"/>
    <col min="4617" max="4617" width="6.5703125" style="90" customWidth="1"/>
    <col min="4618" max="4618" width="9.140625" style="90"/>
    <col min="4619" max="4619" width="5.28515625" style="90" customWidth="1"/>
    <col min="4620" max="4620" width="7.140625" style="90" customWidth="1"/>
    <col min="4621" max="4621" width="7.5703125" style="90" customWidth="1"/>
    <col min="4622" max="4622" width="17.85546875" style="90" customWidth="1"/>
    <col min="4623" max="4868" width="9.140625" style="90"/>
    <col min="4869" max="4869" width="11.7109375" style="90" customWidth="1"/>
    <col min="4870" max="4870" width="4.28515625" style="90" customWidth="1"/>
    <col min="4871" max="4872" width="9.140625" style="90"/>
    <col min="4873" max="4873" width="6.5703125" style="90" customWidth="1"/>
    <col min="4874" max="4874" width="9.140625" style="90"/>
    <col min="4875" max="4875" width="5.28515625" style="90" customWidth="1"/>
    <col min="4876" max="4876" width="7.140625" style="90" customWidth="1"/>
    <col min="4877" max="4877" width="7.5703125" style="90" customWidth="1"/>
    <col min="4878" max="4878" width="17.85546875" style="90" customWidth="1"/>
    <col min="4879" max="5124" width="9.140625" style="90"/>
    <col min="5125" max="5125" width="11.7109375" style="90" customWidth="1"/>
    <col min="5126" max="5126" width="4.28515625" style="90" customWidth="1"/>
    <col min="5127" max="5128" width="9.140625" style="90"/>
    <col min="5129" max="5129" width="6.5703125" style="90" customWidth="1"/>
    <col min="5130" max="5130" width="9.140625" style="90"/>
    <col min="5131" max="5131" width="5.28515625" style="90" customWidth="1"/>
    <col min="5132" max="5132" width="7.140625" style="90" customWidth="1"/>
    <col min="5133" max="5133" width="7.5703125" style="90" customWidth="1"/>
    <col min="5134" max="5134" width="17.85546875" style="90" customWidth="1"/>
    <col min="5135" max="5380" width="9.140625" style="90"/>
    <col min="5381" max="5381" width="11.7109375" style="90" customWidth="1"/>
    <col min="5382" max="5382" width="4.28515625" style="90" customWidth="1"/>
    <col min="5383" max="5384" width="9.140625" style="90"/>
    <col min="5385" max="5385" width="6.5703125" style="90" customWidth="1"/>
    <col min="5386" max="5386" width="9.140625" style="90"/>
    <col min="5387" max="5387" width="5.28515625" style="90" customWidth="1"/>
    <col min="5388" max="5388" width="7.140625" style="90" customWidth="1"/>
    <col min="5389" max="5389" width="7.5703125" style="90" customWidth="1"/>
    <col min="5390" max="5390" width="17.85546875" style="90" customWidth="1"/>
    <col min="5391" max="5636" width="9.140625" style="90"/>
    <col min="5637" max="5637" width="11.7109375" style="90" customWidth="1"/>
    <col min="5638" max="5638" width="4.28515625" style="90" customWidth="1"/>
    <col min="5639" max="5640" width="9.140625" style="90"/>
    <col min="5641" max="5641" width="6.5703125" style="90" customWidth="1"/>
    <col min="5642" max="5642" width="9.140625" style="90"/>
    <col min="5643" max="5643" width="5.28515625" style="90" customWidth="1"/>
    <col min="5644" max="5644" width="7.140625" style="90" customWidth="1"/>
    <col min="5645" max="5645" width="7.5703125" style="90" customWidth="1"/>
    <col min="5646" max="5646" width="17.85546875" style="90" customWidth="1"/>
    <col min="5647" max="5892" width="9.140625" style="90"/>
    <col min="5893" max="5893" width="11.7109375" style="90" customWidth="1"/>
    <col min="5894" max="5894" width="4.28515625" style="90" customWidth="1"/>
    <col min="5895" max="5896" width="9.140625" style="90"/>
    <col min="5897" max="5897" width="6.5703125" style="90" customWidth="1"/>
    <col min="5898" max="5898" width="9.140625" style="90"/>
    <col min="5899" max="5899" width="5.28515625" style="90" customWidth="1"/>
    <col min="5900" max="5900" width="7.140625" style="90" customWidth="1"/>
    <col min="5901" max="5901" width="7.5703125" style="90" customWidth="1"/>
    <col min="5902" max="5902" width="17.85546875" style="90" customWidth="1"/>
    <col min="5903" max="6148" width="9.140625" style="90"/>
    <col min="6149" max="6149" width="11.7109375" style="90" customWidth="1"/>
    <col min="6150" max="6150" width="4.28515625" style="90" customWidth="1"/>
    <col min="6151" max="6152" width="9.140625" style="90"/>
    <col min="6153" max="6153" width="6.5703125" style="90" customWidth="1"/>
    <col min="6154" max="6154" width="9.140625" style="90"/>
    <col min="6155" max="6155" width="5.28515625" style="90" customWidth="1"/>
    <col min="6156" max="6156" width="7.140625" style="90" customWidth="1"/>
    <col min="6157" max="6157" width="7.5703125" style="90" customWidth="1"/>
    <col min="6158" max="6158" width="17.85546875" style="90" customWidth="1"/>
    <col min="6159" max="6404" width="9.140625" style="90"/>
    <col min="6405" max="6405" width="11.7109375" style="90" customWidth="1"/>
    <col min="6406" max="6406" width="4.28515625" style="90" customWidth="1"/>
    <col min="6407" max="6408" width="9.140625" style="90"/>
    <col min="6409" max="6409" width="6.5703125" style="90" customWidth="1"/>
    <col min="6410" max="6410" width="9.140625" style="90"/>
    <col min="6411" max="6411" width="5.28515625" style="90" customWidth="1"/>
    <col min="6412" max="6412" width="7.140625" style="90" customWidth="1"/>
    <col min="6413" max="6413" width="7.5703125" style="90" customWidth="1"/>
    <col min="6414" max="6414" width="17.85546875" style="90" customWidth="1"/>
    <col min="6415" max="6660" width="9.140625" style="90"/>
    <col min="6661" max="6661" width="11.7109375" style="90" customWidth="1"/>
    <col min="6662" max="6662" width="4.28515625" style="90" customWidth="1"/>
    <col min="6663" max="6664" width="9.140625" style="90"/>
    <col min="6665" max="6665" width="6.5703125" style="90" customWidth="1"/>
    <col min="6666" max="6666" width="9.140625" style="90"/>
    <col min="6667" max="6667" width="5.28515625" style="90" customWidth="1"/>
    <col min="6668" max="6668" width="7.140625" style="90" customWidth="1"/>
    <col min="6669" max="6669" width="7.5703125" style="90" customWidth="1"/>
    <col min="6670" max="6670" width="17.85546875" style="90" customWidth="1"/>
    <col min="6671" max="6916" width="9.140625" style="90"/>
    <col min="6917" max="6917" width="11.7109375" style="90" customWidth="1"/>
    <col min="6918" max="6918" width="4.28515625" style="90" customWidth="1"/>
    <col min="6919" max="6920" width="9.140625" style="90"/>
    <col min="6921" max="6921" width="6.5703125" style="90" customWidth="1"/>
    <col min="6922" max="6922" width="9.140625" style="90"/>
    <col min="6923" max="6923" width="5.28515625" style="90" customWidth="1"/>
    <col min="6924" max="6924" width="7.140625" style="90" customWidth="1"/>
    <col min="6925" max="6925" width="7.5703125" style="90" customWidth="1"/>
    <col min="6926" max="6926" width="17.85546875" style="90" customWidth="1"/>
    <col min="6927" max="7172" width="9.140625" style="90"/>
    <col min="7173" max="7173" width="11.7109375" style="90" customWidth="1"/>
    <col min="7174" max="7174" width="4.28515625" style="90" customWidth="1"/>
    <col min="7175" max="7176" width="9.140625" style="90"/>
    <col min="7177" max="7177" width="6.5703125" style="90" customWidth="1"/>
    <col min="7178" max="7178" width="9.140625" style="90"/>
    <col min="7179" max="7179" width="5.28515625" style="90" customWidth="1"/>
    <col min="7180" max="7180" width="7.140625" style="90" customWidth="1"/>
    <col min="7181" max="7181" width="7.5703125" style="90" customWidth="1"/>
    <col min="7182" max="7182" width="17.85546875" style="90" customWidth="1"/>
    <col min="7183" max="7428" width="9.140625" style="90"/>
    <col min="7429" max="7429" width="11.7109375" style="90" customWidth="1"/>
    <col min="7430" max="7430" width="4.28515625" style="90" customWidth="1"/>
    <col min="7431" max="7432" width="9.140625" style="90"/>
    <col min="7433" max="7433" width="6.5703125" style="90" customWidth="1"/>
    <col min="7434" max="7434" width="9.140625" style="90"/>
    <col min="7435" max="7435" width="5.28515625" style="90" customWidth="1"/>
    <col min="7436" max="7436" width="7.140625" style="90" customWidth="1"/>
    <col min="7437" max="7437" width="7.5703125" style="90" customWidth="1"/>
    <col min="7438" max="7438" width="17.85546875" style="90" customWidth="1"/>
    <col min="7439" max="7684" width="9.140625" style="90"/>
    <col min="7685" max="7685" width="11.7109375" style="90" customWidth="1"/>
    <col min="7686" max="7686" width="4.28515625" style="90" customWidth="1"/>
    <col min="7687" max="7688" width="9.140625" style="90"/>
    <col min="7689" max="7689" width="6.5703125" style="90" customWidth="1"/>
    <col min="7690" max="7690" width="9.140625" style="90"/>
    <col min="7691" max="7691" width="5.28515625" style="90" customWidth="1"/>
    <col min="7692" max="7692" width="7.140625" style="90" customWidth="1"/>
    <col min="7693" max="7693" width="7.5703125" style="90" customWidth="1"/>
    <col min="7694" max="7694" width="17.85546875" style="90" customWidth="1"/>
    <col min="7695" max="7940" width="9.140625" style="90"/>
    <col min="7941" max="7941" width="11.7109375" style="90" customWidth="1"/>
    <col min="7942" max="7942" width="4.28515625" style="90" customWidth="1"/>
    <col min="7943" max="7944" width="9.140625" style="90"/>
    <col min="7945" max="7945" width="6.5703125" style="90" customWidth="1"/>
    <col min="7946" max="7946" width="9.140625" style="90"/>
    <col min="7947" max="7947" width="5.28515625" style="90" customWidth="1"/>
    <col min="7948" max="7948" width="7.140625" style="90" customWidth="1"/>
    <col min="7949" max="7949" width="7.5703125" style="90" customWidth="1"/>
    <col min="7950" max="7950" width="17.85546875" style="90" customWidth="1"/>
    <col min="7951" max="8196" width="9.140625" style="90"/>
    <col min="8197" max="8197" width="11.7109375" style="90" customWidth="1"/>
    <col min="8198" max="8198" width="4.28515625" style="90" customWidth="1"/>
    <col min="8199" max="8200" width="9.140625" style="90"/>
    <col min="8201" max="8201" width="6.5703125" style="90" customWidth="1"/>
    <col min="8202" max="8202" width="9.140625" style="90"/>
    <col min="8203" max="8203" width="5.28515625" style="90" customWidth="1"/>
    <col min="8204" max="8204" width="7.140625" style="90" customWidth="1"/>
    <col min="8205" max="8205" width="7.5703125" style="90" customWidth="1"/>
    <col min="8206" max="8206" width="17.85546875" style="90" customWidth="1"/>
    <col min="8207" max="8452" width="9.140625" style="90"/>
    <col min="8453" max="8453" width="11.7109375" style="90" customWidth="1"/>
    <col min="8454" max="8454" width="4.28515625" style="90" customWidth="1"/>
    <col min="8455" max="8456" width="9.140625" style="90"/>
    <col min="8457" max="8457" width="6.5703125" style="90" customWidth="1"/>
    <col min="8458" max="8458" width="9.140625" style="90"/>
    <col min="8459" max="8459" width="5.28515625" style="90" customWidth="1"/>
    <col min="8460" max="8460" width="7.140625" style="90" customWidth="1"/>
    <col min="8461" max="8461" width="7.5703125" style="90" customWidth="1"/>
    <col min="8462" max="8462" width="17.85546875" style="90" customWidth="1"/>
    <col min="8463" max="8708" width="9.140625" style="90"/>
    <col min="8709" max="8709" width="11.7109375" style="90" customWidth="1"/>
    <col min="8710" max="8710" width="4.28515625" style="90" customWidth="1"/>
    <col min="8711" max="8712" width="9.140625" style="90"/>
    <col min="8713" max="8713" width="6.5703125" style="90" customWidth="1"/>
    <col min="8714" max="8714" width="9.140625" style="90"/>
    <col min="8715" max="8715" width="5.28515625" style="90" customWidth="1"/>
    <col min="8716" max="8716" width="7.140625" style="90" customWidth="1"/>
    <col min="8717" max="8717" width="7.5703125" style="90" customWidth="1"/>
    <col min="8718" max="8718" width="17.85546875" style="90" customWidth="1"/>
    <col min="8719" max="8964" width="9.140625" style="90"/>
    <col min="8965" max="8965" width="11.7109375" style="90" customWidth="1"/>
    <col min="8966" max="8966" width="4.28515625" style="90" customWidth="1"/>
    <col min="8967" max="8968" width="9.140625" style="90"/>
    <col min="8969" max="8969" width="6.5703125" style="90" customWidth="1"/>
    <col min="8970" max="8970" width="9.140625" style="90"/>
    <col min="8971" max="8971" width="5.28515625" style="90" customWidth="1"/>
    <col min="8972" max="8972" width="7.140625" style="90" customWidth="1"/>
    <col min="8973" max="8973" width="7.5703125" style="90" customWidth="1"/>
    <col min="8974" max="8974" width="17.85546875" style="90" customWidth="1"/>
    <col min="8975" max="9220" width="9.140625" style="90"/>
    <col min="9221" max="9221" width="11.7109375" style="90" customWidth="1"/>
    <col min="9222" max="9222" width="4.28515625" style="90" customWidth="1"/>
    <col min="9223" max="9224" width="9.140625" style="90"/>
    <col min="9225" max="9225" width="6.5703125" style="90" customWidth="1"/>
    <col min="9226" max="9226" width="9.140625" style="90"/>
    <col min="9227" max="9227" width="5.28515625" style="90" customWidth="1"/>
    <col min="9228" max="9228" width="7.140625" style="90" customWidth="1"/>
    <col min="9229" max="9229" width="7.5703125" style="90" customWidth="1"/>
    <col min="9230" max="9230" width="17.85546875" style="90" customWidth="1"/>
    <col min="9231" max="9476" width="9.140625" style="90"/>
    <col min="9477" max="9477" width="11.7109375" style="90" customWidth="1"/>
    <col min="9478" max="9478" width="4.28515625" style="90" customWidth="1"/>
    <col min="9479" max="9480" width="9.140625" style="90"/>
    <col min="9481" max="9481" width="6.5703125" style="90" customWidth="1"/>
    <col min="9482" max="9482" width="9.140625" style="90"/>
    <col min="9483" max="9483" width="5.28515625" style="90" customWidth="1"/>
    <col min="9484" max="9484" width="7.140625" style="90" customWidth="1"/>
    <col min="9485" max="9485" width="7.5703125" style="90" customWidth="1"/>
    <col min="9486" max="9486" width="17.85546875" style="90" customWidth="1"/>
    <col min="9487" max="9732" width="9.140625" style="90"/>
    <col min="9733" max="9733" width="11.7109375" style="90" customWidth="1"/>
    <col min="9734" max="9734" width="4.28515625" style="90" customWidth="1"/>
    <col min="9735" max="9736" width="9.140625" style="90"/>
    <col min="9737" max="9737" width="6.5703125" style="90" customWidth="1"/>
    <col min="9738" max="9738" width="9.140625" style="90"/>
    <col min="9739" max="9739" width="5.28515625" style="90" customWidth="1"/>
    <col min="9740" max="9740" width="7.140625" style="90" customWidth="1"/>
    <col min="9741" max="9741" width="7.5703125" style="90" customWidth="1"/>
    <col min="9742" max="9742" width="17.85546875" style="90" customWidth="1"/>
    <col min="9743" max="9988" width="9.140625" style="90"/>
    <col min="9989" max="9989" width="11.7109375" style="90" customWidth="1"/>
    <col min="9990" max="9990" width="4.28515625" style="90" customWidth="1"/>
    <col min="9991" max="9992" width="9.140625" style="90"/>
    <col min="9993" max="9993" width="6.5703125" style="90" customWidth="1"/>
    <col min="9994" max="9994" width="9.140625" style="90"/>
    <col min="9995" max="9995" width="5.28515625" style="90" customWidth="1"/>
    <col min="9996" max="9996" width="7.140625" style="90" customWidth="1"/>
    <col min="9997" max="9997" width="7.5703125" style="90" customWidth="1"/>
    <col min="9998" max="9998" width="17.85546875" style="90" customWidth="1"/>
    <col min="9999" max="10244" width="9.140625" style="90"/>
    <col min="10245" max="10245" width="11.7109375" style="90" customWidth="1"/>
    <col min="10246" max="10246" width="4.28515625" style="90" customWidth="1"/>
    <col min="10247" max="10248" width="9.140625" style="90"/>
    <col min="10249" max="10249" width="6.5703125" style="90" customWidth="1"/>
    <col min="10250" max="10250" width="9.140625" style="90"/>
    <col min="10251" max="10251" width="5.28515625" style="90" customWidth="1"/>
    <col min="10252" max="10252" width="7.140625" style="90" customWidth="1"/>
    <col min="10253" max="10253" width="7.5703125" style="90" customWidth="1"/>
    <col min="10254" max="10254" width="17.85546875" style="90" customWidth="1"/>
    <col min="10255" max="10500" width="9.140625" style="90"/>
    <col min="10501" max="10501" width="11.7109375" style="90" customWidth="1"/>
    <col min="10502" max="10502" width="4.28515625" style="90" customWidth="1"/>
    <col min="10503" max="10504" width="9.140625" style="90"/>
    <col min="10505" max="10505" width="6.5703125" style="90" customWidth="1"/>
    <col min="10506" max="10506" width="9.140625" style="90"/>
    <col min="10507" max="10507" width="5.28515625" style="90" customWidth="1"/>
    <col min="10508" max="10508" width="7.140625" style="90" customWidth="1"/>
    <col min="10509" max="10509" width="7.5703125" style="90" customWidth="1"/>
    <col min="10510" max="10510" width="17.85546875" style="90" customWidth="1"/>
    <col min="10511" max="10756" width="9.140625" style="90"/>
    <col min="10757" max="10757" width="11.7109375" style="90" customWidth="1"/>
    <col min="10758" max="10758" width="4.28515625" style="90" customWidth="1"/>
    <col min="10759" max="10760" width="9.140625" style="90"/>
    <col min="10761" max="10761" width="6.5703125" style="90" customWidth="1"/>
    <col min="10762" max="10762" width="9.140625" style="90"/>
    <col min="10763" max="10763" width="5.28515625" style="90" customWidth="1"/>
    <col min="10764" max="10764" width="7.140625" style="90" customWidth="1"/>
    <col min="10765" max="10765" width="7.5703125" style="90" customWidth="1"/>
    <col min="10766" max="10766" width="17.85546875" style="90" customWidth="1"/>
    <col min="10767" max="11012" width="9.140625" style="90"/>
    <col min="11013" max="11013" width="11.7109375" style="90" customWidth="1"/>
    <col min="11014" max="11014" width="4.28515625" style="90" customWidth="1"/>
    <col min="11015" max="11016" width="9.140625" style="90"/>
    <col min="11017" max="11017" width="6.5703125" style="90" customWidth="1"/>
    <col min="11018" max="11018" width="9.140625" style="90"/>
    <col min="11019" max="11019" width="5.28515625" style="90" customWidth="1"/>
    <col min="11020" max="11020" width="7.140625" style="90" customWidth="1"/>
    <col min="11021" max="11021" width="7.5703125" style="90" customWidth="1"/>
    <col min="11022" max="11022" width="17.85546875" style="90" customWidth="1"/>
    <col min="11023" max="11268" width="9.140625" style="90"/>
    <col min="11269" max="11269" width="11.7109375" style="90" customWidth="1"/>
    <col min="11270" max="11270" width="4.28515625" style="90" customWidth="1"/>
    <col min="11271" max="11272" width="9.140625" style="90"/>
    <col min="11273" max="11273" width="6.5703125" style="90" customWidth="1"/>
    <col min="11274" max="11274" width="9.140625" style="90"/>
    <col min="11275" max="11275" width="5.28515625" style="90" customWidth="1"/>
    <col min="11276" max="11276" width="7.140625" style="90" customWidth="1"/>
    <col min="11277" max="11277" width="7.5703125" style="90" customWidth="1"/>
    <col min="11278" max="11278" width="17.85546875" style="90" customWidth="1"/>
    <col min="11279" max="11524" width="9.140625" style="90"/>
    <col min="11525" max="11525" width="11.7109375" style="90" customWidth="1"/>
    <col min="11526" max="11526" width="4.28515625" style="90" customWidth="1"/>
    <col min="11527" max="11528" width="9.140625" style="90"/>
    <col min="11529" max="11529" width="6.5703125" style="90" customWidth="1"/>
    <col min="11530" max="11530" width="9.140625" style="90"/>
    <col min="11531" max="11531" width="5.28515625" style="90" customWidth="1"/>
    <col min="11532" max="11532" width="7.140625" style="90" customWidth="1"/>
    <col min="11533" max="11533" width="7.5703125" style="90" customWidth="1"/>
    <col min="11534" max="11534" width="17.85546875" style="90" customWidth="1"/>
    <col min="11535" max="11780" width="9.140625" style="90"/>
    <col min="11781" max="11781" width="11.7109375" style="90" customWidth="1"/>
    <col min="11782" max="11782" width="4.28515625" style="90" customWidth="1"/>
    <col min="11783" max="11784" width="9.140625" style="90"/>
    <col min="11785" max="11785" width="6.5703125" style="90" customWidth="1"/>
    <col min="11786" max="11786" width="9.140625" style="90"/>
    <col min="11787" max="11787" width="5.28515625" style="90" customWidth="1"/>
    <col min="11788" max="11788" width="7.140625" style="90" customWidth="1"/>
    <col min="11789" max="11789" width="7.5703125" style="90" customWidth="1"/>
    <col min="11790" max="11790" width="17.85546875" style="90" customWidth="1"/>
    <col min="11791" max="12036" width="9.140625" style="90"/>
    <col min="12037" max="12037" width="11.7109375" style="90" customWidth="1"/>
    <col min="12038" max="12038" width="4.28515625" style="90" customWidth="1"/>
    <col min="12039" max="12040" width="9.140625" style="90"/>
    <col min="12041" max="12041" width="6.5703125" style="90" customWidth="1"/>
    <col min="12042" max="12042" width="9.140625" style="90"/>
    <col min="12043" max="12043" width="5.28515625" style="90" customWidth="1"/>
    <col min="12044" max="12044" width="7.140625" style="90" customWidth="1"/>
    <col min="12045" max="12045" width="7.5703125" style="90" customWidth="1"/>
    <col min="12046" max="12046" width="17.85546875" style="90" customWidth="1"/>
    <col min="12047" max="12292" width="9.140625" style="90"/>
    <col min="12293" max="12293" width="11.7109375" style="90" customWidth="1"/>
    <col min="12294" max="12294" width="4.28515625" style="90" customWidth="1"/>
    <col min="12295" max="12296" width="9.140625" style="90"/>
    <col min="12297" max="12297" width="6.5703125" style="90" customWidth="1"/>
    <col min="12298" max="12298" width="9.140625" style="90"/>
    <col min="12299" max="12299" width="5.28515625" style="90" customWidth="1"/>
    <col min="12300" max="12300" width="7.140625" style="90" customWidth="1"/>
    <col min="12301" max="12301" width="7.5703125" style="90" customWidth="1"/>
    <col min="12302" max="12302" width="17.85546875" style="90" customWidth="1"/>
    <col min="12303" max="12548" width="9.140625" style="90"/>
    <col min="12549" max="12549" width="11.7109375" style="90" customWidth="1"/>
    <col min="12550" max="12550" width="4.28515625" style="90" customWidth="1"/>
    <col min="12551" max="12552" width="9.140625" style="90"/>
    <col min="12553" max="12553" width="6.5703125" style="90" customWidth="1"/>
    <col min="12554" max="12554" width="9.140625" style="90"/>
    <col min="12555" max="12555" width="5.28515625" style="90" customWidth="1"/>
    <col min="12556" max="12556" width="7.140625" style="90" customWidth="1"/>
    <col min="12557" max="12557" width="7.5703125" style="90" customWidth="1"/>
    <col min="12558" max="12558" width="17.85546875" style="90" customWidth="1"/>
    <col min="12559" max="12804" width="9.140625" style="90"/>
    <col min="12805" max="12805" width="11.7109375" style="90" customWidth="1"/>
    <col min="12806" max="12806" width="4.28515625" style="90" customWidth="1"/>
    <col min="12807" max="12808" width="9.140625" style="90"/>
    <col min="12809" max="12809" width="6.5703125" style="90" customWidth="1"/>
    <col min="12810" max="12810" width="9.140625" style="90"/>
    <col min="12811" max="12811" width="5.28515625" style="90" customWidth="1"/>
    <col min="12812" max="12812" width="7.140625" style="90" customWidth="1"/>
    <col min="12813" max="12813" width="7.5703125" style="90" customWidth="1"/>
    <col min="12814" max="12814" width="17.85546875" style="90" customWidth="1"/>
    <col min="12815" max="13060" width="9.140625" style="90"/>
    <col min="13061" max="13061" width="11.7109375" style="90" customWidth="1"/>
    <col min="13062" max="13062" width="4.28515625" style="90" customWidth="1"/>
    <col min="13063" max="13064" width="9.140625" style="90"/>
    <col min="13065" max="13065" width="6.5703125" style="90" customWidth="1"/>
    <col min="13066" max="13066" width="9.140625" style="90"/>
    <col min="13067" max="13067" width="5.28515625" style="90" customWidth="1"/>
    <col min="13068" max="13068" width="7.140625" style="90" customWidth="1"/>
    <col min="13069" max="13069" width="7.5703125" style="90" customWidth="1"/>
    <col min="13070" max="13070" width="17.85546875" style="90" customWidth="1"/>
    <col min="13071" max="13316" width="9.140625" style="90"/>
    <col min="13317" max="13317" width="11.7109375" style="90" customWidth="1"/>
    <col min="13318" max="13318" width="4.28515625" style="90" customWidth="1"/>
    <col min="13319" max="13320" width="9.140625" style="90"/>
    <col min="13321" max="13321" width="6.5703125" style="90" customWidth="1"/>
    <col min="13322" max="13322" width="9.140625" style="90"/>
    <col min="13323" max="13323" width="5.28515625" style="90" customWidth="1"/>
    <col min="13324" max="13324" width="7.140625" style="90" customWidth="1"/>
    <col min="13325" max="13325" width="7.5703125" style="90" customWidth="1"/>
    <col min="13326" max="13326" width="17.85546875" style="90" customWidth="1"/>
    <col min="13327" max="13572" width="9.140625" style="90"/>
    <col min="13573" max="13573" width="11.7109375" style="90" customWidth="1"/>
    <col min="13574" max="13574" width="4.28515625" style="90" customWidth="1"/>
    <col min="13575" max="13576" width="9.140625" style="90"/>
    <col min="13577" max="13577" width="6.5703125" style="90" customWidth="1"/>
    <col min="13578" max="13578" width="9.140625" style="90"/>
    <col min="13579" max="13579" width="5.28515625" style="90" customWidth="1"/>
    <col min="13580" max="13580" width="7.140625" style="90" customWidth="1"/>
    <col min="13581" max="13581" width="7.5703125" style="90" customWidth="1"/>
    <col min="13582" max="13582" width="17.85546875" style="90" customWidth="1"/>
    <col min="13583" max="13828" width="9.140625" style="90"/>
    <col min="13829" max="13829" width="11.7109375" style="90" customWidth="1"/>
    <col min="13830" max="13830" width="4.28515625" style="90" customWidth="1"/>
    <col min="13831" max="13832" width="9.140625" style="90"/>
    <col min="13833" max="13833" width="6.5703125" style="90" customWidth="1"/>
    <col min="13834" max="13834" width="9.140625" style="90"/>
    <col min="13835" max="13835" width="5.28515625" style="90" customWidth="1"/>
    <col min="13836" max="13836" width="7.140625" style="90" customWidth="1"/>
    <col min="13837" max="13837" width="7.5703125" style="90" customWidth="1"/>
    <col min="13838" max="13838" width="17.85546875" style="90" customWidth="1"/>
    <col min="13839" max="14084" width="9.140625" style="90"/>
    <col min="14085" max="14085" width="11.7109375" style="90" customWidth="1"/>
    <col min="14086" max="14086" width="4.28515625" style="90" customWidth="1"/>
    <col min="14087" max="14088" width="9.140625" style="90"/>
    <col min="14089" max="14089" width="6.5703125" style="90" customWidth="1"/>
    <col min="14090" max="14090" width="9.140625" style="90"/>
    <col min="14091" max="14091" width="5.28515625" style="90" customWidth="1"/>
    <col min="14092" max="14092" width="7.140625" style="90" customWidth="1"/>
    <col min="14093" max="14093" width="7.5703125" style="90" customWidth="1"/>
    <col min="14094" max="14094" width="17.85546875" style="90" customWidth="1"/>
    <col min="14095" max="14340" width="9.140625" style="90"/>
    <col min="14341" max="14341" width="11.7109375" style="90" customWidth="1"/>
    <col min="14342" max="14342" width="4.28515625" style="90" customWidth="1"/>
    <col min="14343" max="14344" width="9.140625" style="90"/>
    <col min="14345" max="14345" width="6.5703125" style="90" customWidth="1"/>
    <col min="14346" max="14346" width="9.140625" style="90"/>
    <col min="14347" max="14347" width="5.28515625" style="90" customWidth="1"/>
    <col min="14348" max="14348" width="7.140625" style="90" customWidth="1"/>
    <col min="14349" max="14349" width="7.5703125" style="90" customWidth="1"/>
    <col min="14350" max="14350" width="17.85546875" style="90" customWidth="1"/>
    <col min="14351" max="14596" width="9.140625" style="90"/>
    <col min="14597" max="14597" width="11.7109375" style="90" customWidth="1"/>
    <col min="14598" max="14598" width="4.28515625" style="90" customWidth="1"/>
    <col min="14599" max="14600" width="9.140625" style="90"/>
    <col min="14601" max="14601" width="6.5703125" style="90" customWidth="1"/>
    <col min="14602" max="14602" width="9.140625" style="90"/>
    <col min="14603" max="14603" width="5.28515625" style="90" customWidth="1"/>
    <col min="14604" max="14604" width="7.140625" style="90" customWidth="1"/>
    <col min="14605" max="14605" width="7.5703125" style="90" customWidth="1"/>
    <col min="14606" max="14606" width="17.85546875" style="90" customWidth="1"/>
    <col min="14607" max="14852" width="9.140625" style="90"/>
    <col min="14853" max="14853" width="11.7109375" style="90" customWidth="1"/>
    <col min="14854" max="14854" width="4.28515625" style="90" customWidth="1"/>
    <col min="14855" max="14856" width="9.140625" style="90"/>
    <col min="14857" max="14857" width="6.5703125" style="90" customWidth="1"/>
    <col min="14858" max="14858" width="9.140625" style="90"/>
    <col min="14859" max="14859" width="5.28515625" style="90" customWidth="1"/>
    <col min="14860" max="14860" width="7.140625" style="90" customWidth="1"/>
    <col min="14861" max="14861" width="7.5703125" style="90" customWidth="1"/>
    <col min="14862" max="14862" width="17.85546875" style="90" customWidth="1"/>
    <col min="14863" max="15108" width="9.140625" style="90"/>
    <col min="15109" max="15109" width="11.7109375" style="90" customWidth="1"/>
    <col min="15110" max="15110" width="4.28515625" style="90" customWidth="1"/>
    <col min="15111" max="15112" width="9.140625" style="90"/>
    <col min="15113" max="15113" width="6.5703125" style="90" customWidth="1"/>
    <col min="15114" max="15114" width="9.140625" style="90"/>
    <col min="15115" max="15115" width="5.28515625" style="90" customWidth="1"/>
    <col min="15116" max="15116" width="7.140625" style="90" customWidth="1"/>
    <col min="15117" max="15117" width="7.5703125" style="90" customWidth="1"/>
    <col min="15118" max="15118" width="17.85546875" style="90" customWidth="1"/>
    <col min="15119" max="15364" width="9.140625" style="90"/>
    <col min="15365" max="15365" width="11.7109375" style="90" customWidth="1"/>
    <col min="15366" max="15366" width="4.28515625" style="90" customWidth="1"/>
    <col min="15367" max="15368" width="9.140625" style="90"/>
    <col min="15369" max="15369" width="6.5703125" style="90" customWidth="1"/>
    <col min="15370" max="15370" width="9.140625" style="90"/>
    <col min="15371" max="15371" width="5.28515625" style="90" customWidth="1"/>
    <col min="15372" max="15372" width="7.140625" style="90" customWidth="1"/>
    <col min="15373" max="15373" width="7.5703125" style="90" customWidth="1"/>
    <col min="15374" max="15374" width="17.85546875" style="90" customWidth="1"/>
    <col min="15375" max="15620" width="9.140625" style="90"/>
    <col min="15621" max="15621" width="11.7109375" style="90" customWidth="1"/>
    <col min="15622" max="15622" width="4.28515625" style="90" customWidth="1"/>
    <col min="15623" max="15624" width="9.140625" style="90"/>
    <col min="15625" max="15625" width="6.5703125" style="90" customWidth="1"/>
    <col min="15626" max="15626" width="9.140625" style="90"/>
    <col min="15627" max="15627" width="5.28515625" style="90" customWidth="1"/>
    <col min="15628" max="15628" width="7.140625" style="90" customWidth="1"/>
    <col min="15629" max="15629" width="7.5703125" style="90" customWidth="1"/>
    <col min="15630" max="15630" width="17.85546875" style="90" customWidth="1"/>
    <col min="15631" max="15876" width="9.140625" style="90"/>
    <col min="15877" max="15877" width="11.7109375" style="90" customWidth="1"/>
    <col min="15878" max="15878" width="4.28515625" style="90" customWidth="1"/>
    <col min="15879" max="15880" width="9.140625" style="90"/>
    <col min="15881" max="15881" width="6.5703125" style="90" customWidth="1"/>
    <col min="15882" max="15882" width="9.140625" style="90"/>
    <col min="15883" max="15883" width="5.28515625" style="90" customWidth="1"/>
    <col min="15884" max="15884" width="7.140625" style="90" customWidth="1"/>
    <col min="15885" max="15885" width="7.5703125" style="90" customWidth="1"/>
    <col min="15886" max="15886" width="17.85546875" style="90" customWidth="1"/>
    <col min="15887" max="16132" width="9.140625" style="90"/>
    <col min="16133" max="16133" width="11.7109375" style="90" customWidth="1"/>
    <col min="16134" max="16134" width="4.28515625" style="90" customWidth="1"/>
    <col min="16135" max="16136" width="9.140625" style="90"/>
    <col min="16137" max="16137" width="6.5703125" style="90" customWidth="1"/>
    <col min="16138" max="16138" width="9.140625" style="90"/>
    <col min="16139" max="16139" width="5.28515625" style="90" customWidth="1"/>
    <col min="16140" max="16140" width="7.140625" style="90" customWidth="1"/>
    <col min="16141" max="16141" width="7.5703125" style="90" customWidth="1"/>
    <col min="16142" max="16142" width="17.85546875" style="90" customWidth="1"/>
    <col min="16143" max="16384" width="9.140625" style="90"/>
  </cols>
  <sheetData>
    <row r="1" spans="1:19">
      <c r="L1" s="91"/>
      <c r="M1" s="91" t="s">
        <v>230</v>
      </c>
      <c r="N1" s="91"/>
      <c r="O1" s="91"/>
    </row>
    <row r="2" spans="1:19">
      <c r="L2" s="91"/>
      <c r="M2" s="91" t="s">
        <v>231</v>
      </c>
      <c r="N2" s="91"/>
      <c r="O2" s="91"/>
    </row>
    <row r="3" spans="1:19">
      <c r="B3" s="91"/>
      <c r="C3" s="91"/>
      <c r="D3" s="91"/>
      <c r="E3" s="91"/>
      <c r="F3" s="91"/>
      <c r="L3" s="91"/>
      <c r="M3" s="91" t="s">
        <v>232</v>
      </c>
      <c r="N3" s="91"/>
      <c r="O3" s="91"/>
    </row>
    <row r="4" spans="1:19">
      <c r="A4" s="601" t="s">
        <v>233</v>
      </c>
      <c r="B4" s="601"/>
      <c r="C4" s="601"/>
      <c r="D4" s="601"/>
      <c r="E4" s="601"/>
      <c r="F4" s="601"/>
      <c r="G4" s="601"/>
      <c r="L4" s="91"/>
      <c r="M4" s="91" t="s">
        <v>234</v>
      </c>
      <c r="N4" s="91"/>
      <c r="O4" s="91"/>
    </row>
    <row r="5" spans="1:19">
      <c r="B5" s="602" t="s">
        <v>235</v>
      </c>
      <c r="C5" s="602"/>
      <c r="D5" s="602"/>
      <c r="E5" s="602"/>
      <c r="L5" s="91"/>
      <c r="M5" s="91" t="s">
        <v>236</v>
      </c>
      <c r="N5" s="91"/>
    </row>
    <row r="6" spans="1:19">
      <c r="B6" s="92"/>
      <c r="C6" s="92"/>
      <c r="D6" s="92"/>
      <c r="E6" s="92"/>
    </row>
    <row r="7" spans="1:19">
      <c r="B7" s="554" t="s">
        <v>237</v>
      </c>
      <c r="C7" s="554"/>
      <c r="D7" s="554"/>
      <c r="E7" s="554"/>
    </row>
    <row r="8" spans="1:19">
      <c r="B8" s="603" t="s">
        <v>238</v>
      </c>
      <c r="C8" s="603"/>
      <c r="D8" s="603"/>
      <c r="E8" s="603"/>
    </row>
    <row r="9" spans="1:19">
      <c r="A9" s="93"/>
      <c r="B9" s="592"/>
      <c r="C9" s="592"/>
      <c r="D9" s="592"/>
      <c r="E9" s="592"/>
      <c r="F9" s="93"/>
      <c r="G9" s="93"/>
      <c r="H9" s="93"/>
      <c r="I9" s="93"/>
      <c r="J9" s="93"/>
      <c r="K9" s="93"/>
      <c r="L9" s="93"/>
      <c r="M9" s="600" t="s">
        <v>239</v>
      </c>
      <c r="N9" s="600"/>
    </row>
    <row r="10" spans="1:19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</row>
    <row r="11" spans="1:19">
      <c r="A11" s="594" t="s">
        <v>491</v>
      </c>
      <c r="B11" s="594"/>
      <c r="C11" s="594"/>
      <c r="D11" s="594"/>
      <c r="E11" s="594"/>
      <c r="F11" s="594"/>
      <c r="G11" s="594"/>
      <c r="H11" s="594"/>
      <c r="I11" s="594"/>
      <c r="J11" s="594"/>
      <c r="K11" s="594"/>
      <c r="L11" s="594"/>
      <c r="M11" s="93"/>
      <c r="N11" s="93"/>
    </row>
    <row r="12" spans="1:19">
      <c r="M12" s="595"/>
      <c r="N12" s="595"/>
    </row>
    <row r="13" spans="1:19">
      <c r="D13" s="596">
        <v>44565</v>
      </c>
      <c r="E13" s="597"/>
    </row>
    <row r="14" spans="1:19">
      <c r="D14" s="95"/>
      <c r="E14" s="96"/>
    </row>
    <row r="15" spans="1:19">
      <c r="J15" s="97"/>
      <c r="N15" s="98" t="s">
        <v>240</v>
      </c>
      <c r="P15" s="99"/>
      <c r="Q15" s="99"/>
      <c r="R15" s="99"/>
      <c r="S15" s="99"/>
    </row>
    <row r="16" spans="1:19">
      <c r="A16" s="100"/>
      <c r="B16" s="101"/>
      <c r="C16" s="101"/>
      <c r="D16" s="102"/>
      <c r="E16" s="587" t="s">
        <v>241</v>
      </c>
      <c r="F16" s="598"/>
      <c r="G16" s="588"/>
      <c r="H16" s="103" t="s">
        <v>242</v>
      </c>
      <c r="I16" s="102"/>
      <c r="J16" s="587" t="s">
        <v>243</v>
      </c>
      <c r="K16" s="588"/>
      <c r="L16" s="564"/>
      <c r="M16" s="599"/>
      <c r="N16" s="104" t="s">
        <v>244</v>
      </c>
      <c r="P16" s="99"/>
      <c r="Q16" s="99"/>
      <c r="R16" s="99"/>
      <c r="S16" s="99"/>
    </row>
    <row r="17" spans="1:19">
      <c r="A17" s="105"/>
      <c r="B17" s="592" t="s">
        <v>245</v>
      </c>
      <c r="C17" s="592"/>
      <c r="D17" s="106"/>
      <c r="E17" s="576" t="s">
        <v>246</v>
      </c>
      <c r="F17" s="593"/>
      <c r="G17" s="577"/>
      <c r="H17" s="589" t="s">
        <v>247</v>
      </c>
      <c r="I17" s="590"/>
      <c r="J17" s="589" t="s">
        <v>248</v>
      </c>
      <c r="K17" s="590"/>
      <c r="L17" s="589" t="s">
        <v>249</v>
      </c>
      <c r="M17" s="591"/>
      <c r="N17" s="107" t="s">
        <v>250</v>
      </c>
      <c r="P17" s="108"/>
      <c r="Q17" s="99"/>
      <c r="R17" s="99"/>
      <c r="S17" s="99"/>
    </row>
    <row r="18" spans="1:19">
      <c r="A18" s="105"/>
      <c r="B18" s="99"/>
      <c r="C18" s="99"/>
      <c r="D18" s="106"/>
      <c r="E18" s="585" t="s">
        <v>251</v>
      </c>
      <c r="F18" s="587" t="s">
        <v>252</v>
      </c>
      <c r="G18" s="588"/>
      <c r="H18" s="589" t="s">
        <v>253</v>
      </c>
      <c r="I18" s="590"/>
      <c r="J18" s="109" t="s">
        <v>254</v>
      </c>
      <c r="K18" s="106"/>
      <c r="L18" s="589" t="s">
        <v>248</v>
      </c>
      <c r="M18" s="591"/>
      <c r="N18" s="107" t="s">
        <v>253</v>
      </c>
      <c r="P18" s="99"/>
      <c r="Q18" s="108"/>
      <c r="R18" s="108"/>
      <c r="S18" s="99"/>
    </row>
    <row r="19" spans="1:19">
      <c r="A19" s="110"/>
      <c r="B19" s="111"/>
      <c r="C19" s="111"/>
      <c r="D19" s="112"/>
      <c r="E19" s="586"/>
      <c r="F19" s="576" t="s">
        <v>255</v>
      </c>
      <c r="G19" s="577"/>
      <c r="H19" s="576" t="s">
        <v>256</v>
      </c>
      <c r="I19" s="577"/>
      <c r="J19" s="576" t="s">
        <v>256</v>
      </c>
      <c r="K19" s="577"/>
      <c r="L19" s="566"/>
      <c r="M19" s="578"/>
      <c r="N19" s="107" t="s">
        <v>256</v>
      </c>
      <c r="P19" s="99"/>
      <c r="Q19" s="99"/>
      <c r="R19" s="99"/>
      <c r="S19" s="99"/>
    </row>
    <row r="20" spans="1:19">
      <c r="A20" s="579" t="s">
        <v>257</v>
      </c>
      <c r="B20" s="580"/>
      <c r="C20" s="580"/>
      <c r="D20" s="581"/>
      <c r="E20" s="555" t="s">
        <v>258</v>
      </c>
      <c r="F20" s="564" t="s">
        <v>258</v>
      </c>
      <c r="G20" s="565"/>
      <c r="H20" s="564" t="s">
        <v>258</v>
      </c>
      <c r="I20" s="565"/>
      <c r="J20" s="564" t="s">
        <v>258</v>
      </c>
      <c r="K20" s="565"/>
      <c r="L20" s="564" t="s">
        <v>258</v>
      </c>
      <c r="M20" s="565"/>
      <c r="N20" s="555"/>
      <c r="P20" s="99"/>
      <c r="Q20" s="99"/>
      <c r="R20" s="99"/>
      <c r="S20" s="99"/>
    </row>
    <row r="21" spans="1:19" ht="15.75" customHeight="1">
      <c r="A21" s="582"/>
      <c r="B21" s="583"/>
      <c r="C21" s="583"/>
      <c r="D21" s="584"/>
      <c r="E21" s="563"/>
      <c r="F21" s="566"/>
      <c r="G21" s="567"/>
      <c r="H21" s="566"/>
      <c r="I21" s="567"/>
      <c r="J21" s="566"/>
      <c r="K21" s="567"/>
      <c r="L21" s="566"/>
      <c r="M21" s="567"/>
      <c r="N21" s="563"/>
    </row>
    <row r="22" spans="1:19" ht="27.75" customHeight="1">
      <c r="A22" s="568" t="s">
        <v>259</v>
      </c>
      <c r="B22" s="569"/>
      <c r="C22" s="569"/>
      <c r="D22" s="570"/>
      <c r="E22" s="113">
        <v>4000</v>
      </c>
      <c r="F22" s="564">
        <v>1000</v>
      </c>
      <c r="G22" s="565"/>
      <c r="H22" s="564">
        <v>1993</v>
      </c>
      <c r="I22" s="565"/>
      <c r="J22" s="564">
        <v>1993</v>
      </c>
      <c r="K22" s="565"/>
      <c r="L22" s="564">
        <v>1993</v>
      </c>
      <c r="M22" s="565"/>
      <c r="N22" s="113">
        <f>(H22-J22)</f>
        <v>0</v>
      </c>
    </row>
    <row r="23" spans="1:19" ht="27.75" customHeight="1">
      <c r="A23" s="568" t="s">
        <v>260</v>
      </c>
      <c r="B23" s="569"/>
      <c r="C23" s="569"/>
      <c r="D23" s="570"/>
      <c r="E23" s="113"/>
      <c r="F23" s="564"/>
      <c r="G23" s="565"/>
      <c r="H23" s="564"/>
      <c r="I23" s="565"/>
      <c r="J23" s="564"/>
      <c r="K23" s="565"/>
      <c r="L23" s="564"/>
      <c r="M23" s="565"/>
      <c r="N23" s="113">
        <f>(H23-J23)</f>
        <v>0</v>
      </c>
    </row>
    <row r="24" spans="1:19" ht="28.5" customHeight="1">
      <c r="A24" s="573" t="s">
        <v>261</v>
      </c>
      <c r="B24" s="574"/>
      <c r="C24" s="574"/>
      <c r="D24" s="575"/>
      <c r="E24" s="113"/>
      <c r="F24" s="564"/>
      <c r="G24" s="565"/>
      <c r="H24" s="564"/>
      <c r="I24" s="565"/>
      <c r="J24" s="564"/>
      <c r="K24" s="565"/>
      <c r="L24" s="564"/>
      <c r="M24" s="565"/>
      <c r="N24" s="113">
        <f>(H24-J24)</f>
        <v>0</v>
      </c>
    </row>
    <row r="25" spans="1:19" ht="26.25" customHeight="1">
      <c r="A25" s="568" t="s">
        <v>262</v>
      </c>
      <c r="B25" s="569"/>
      <c r="C25" s="569"/>
      <c r="D25" s="570"/>
      <c r="E25" s="113"/>
      <c r="F25" s="571"/>
      <c r="G25" s="572"/>
      <c r="H25" s="571"/>
      <c r="I25" s="572"/>
      <c r="J25" s="571"/>
      <c r="K25" s="572"/>
      <c r="L25" s="571"/>
      <c r="M25" s="572"/>
      <c r="N25" s="113">
        <f>(H25-J25)</f>
        <v>0</v>
      </c>
    </row>
    <row r="26" spans="1:19" ht="30.75" customHeight="1">
      <c r="A26" s="568" t="s">
        <v>263</v>
      </c>
      <c r="B26" s="569"/>
      <c r="C26" s="569"/>
      <c r="D26" s="570"/>
      <c r="E26" s="113"/>
      <c r="F26" s="571"/>
      <c r="G26" s="572"/>
      <c r="H26" s="571"/>
      <c r="I26" s="572"/>
      <c r="J26" s="571"/>
      <c r="K26" s="572"/>
      <c r="L26" s="571"/>
      <c r="M26" s="572"/>
      <c r="N26" s="113">
        <f>(H26-J26)</f>
        <v>0</v>
      </c>
    </row>
    <row r="27" spans="1:19">
      <c r="A27" s="557" t="s">
        <v>264</v>
      </c>
      <c r="B27" s="558"/>
      <c r="C27" s="558"/>
      <c r="D27" s="559"/>
      <c r="E27" s="555">
        <f>(E22+E23+E24+E26)</f>
        <v>4000</v>
      </c>
      <c r="F27" s="564">
        <f>(F22+F23+F24+F26)</f>
        <v>1000</v>
      </c>
      <c r="G27" s="565"/>
      <c r="H27" s="564">
        <f>(H22+H23+H24+H26)</f>
        <v>1993</v>
      </c>
      <c r="I27" s="565"/>
      <c r="J27" s="564">
        <f>(J22+J23+J24+J26)</f>
        <v>1993</v>
      </c>
      <c r="K27" s="565"/>
      <c r="L27" s="564">
        <f>(L22+L23+L24+L26)</f>
        <v>1993</v>
      </c>
      <c r="M27" s="565"/>
      <c r="N27" s="555" t="s">
        <v>258</v>
      </c>
    </row>
    <row r="28" spans="1:19" ht="11.25" customHeight="1">
      <c r="A28" s="560"/>
      <c r="B28" s="561"/>
      <c r="C28" s="561"/>
      <c r="D28" s="562"/>
      <c r="E28" s="556"/>
      <c r="F28" s="566"/>
      <c r="G28" s="567"/>
      <c r="H28" s="566"/>
      <c r="I28" s="567"/>
      <c r="J28" s="566"/>
      <c r="K28" s="567"/>
      <c r="L28" s="566"/>
      <c r="M28" s="567"/>
      <c r="N28" s="556"/>
    </row>
    <row r="29" spans="1:19">
      <c r="A29" s="557" t="s">
        <v>265</v>
      </c>
      <c r="B29" s="558"/>
      <c r="C29" s="558"/>
      <c r="D29" s="559"/>
      <c r="E29" s="555" t="s">
        <v>258</v>
      </c>
      <c r="F29" s="564" t="s">
        <v>258</v>
      </c>
      <c r="G29" s="565"/>
      <c r="H29" s="564" t="s">
        <v>258</v>
      </c>
      <c r="I29" s="565"/>
      <c r="J29" s="564" t="s">
        <v>258</v>
      </c>
      <c r="K29" s="565"/>
      <c r="L29" s="564" t="s">
        <v>258</v>
      </c>
      <c r="M29" s="565"/>
      <c r="N29" s="555">
        <f>(N22+N23+N24+N26)</f>
        <v>0</v>
      </c>
    </row>
    <row r="30" spans="1:19">
      <c r="A30" s="560"/>
      <c r="B30" s="561"/>
      <c r="C30" s="561"/>
      <c r="D30" s="562"/>
      <c r="E30" s="563"/>
      <c r="F30" s="566"/>
      <c r="G30" s="567"/>
      <c r="H30" s="566"/>
      <c r="I30" s="567"/>
      <c r="J30" s="566"/>
      <c r="K30" s="567"/>
      <c r="L30" s="566"/>
      <c r="M30" s="567"/>
      <c r="N30" s="563"/>
    </row>
    <row r="31" spans="1:19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</row>
    <row r="32" spans="1:19">
      <c r="A32" s="553" t="s">
        <v>266</v>
      </c>
      <c r="B32" s="553"/>
      <c r="C32" s="553"/>
      <c r="D32" s="99"/>
      <c r="E32" s="99"/>
      <c r="F32" s="99"/>
      <c r="G32" s="92"/>
      <c r="H32" s="554"/>
      <c r="I32" s="554"/>
      <c r="J32" s="92"/>
      <c r="K32" s="554" t="s">
        <v>214</v>
      </c>
      <c r="L32" s="554"/>
      <c r="M32" s="554"/>
      <c r="N32" s="554"/>
    </row>
    <row r="33" spans="1:14">
      <c r="A33" s="99"/>
      <c r="B33" s="99"/>
      <c r="C33" s="99"/>
      <c r="D33" s="99"/>
      <c r="E33" s="99"/>
      <c r="F33" s="99"/>
      <c r="G33" s="92"/>
      <c r="H33" s="552" t="s">
        <v>216</v>
      </c>
      <c r="I33" s="552"/>
      <c r="J33" s="92"/>
      <c r="K33" s="552" t="s">
        <v>217</v>
      </c>
      <c r="L33" s="552"/>
      <c r="M33" s="552"/>
      <c r="N33" s="552"/>
    </row>
    <row r="34" spans="1:14">
      <c r="A34" s="99"/>
      <c r="B34" s="99"/>
      <c r="C34" s="99"/>
      <c r="D34" s="99"/>
      <c r="E34" s="99"/>
      <c r="F34" s="99"/>
      <c r="G34" s="114"/>
      <c r="H34" s="114"/>
      <c r="I34" s="114"/>
      <c r="J34" s="114"/>
      <c r="K34" s="114"/>
      <c r="L34" s="114"/>
      <c r="M34" s="114"/>
      <c r="N34" s="114"/>
    </row>
    <row r="35" spans="1:14">
      <c r="A35" s="553" t="s">
        <v>267</v>
      </c>
      <c r="B35" s="553"/>
      <c r="C35" s="553"/>
      <c r="D35" s="553"/>
      <c r="E35" s="99"/>
      <c r="F35" s="99"/>
      <c r="G35" s="92"/>
      <c r="H35" s="554"/>
      <c r="I35" s="554"/>
      <c r="J35" s="92"/>
      <c r="K35" s="554" t="s">
        <v>219</v>
      </c>
      <c r="L35" s="554"/>
      <c r="M35" s="554"/>
      <c r="N35" s="554"/>
    </row>
    <row r="36" spans="1:14">
      <c r="A36" s="99"/>
      <c r="B36" s="99"/>
      <c r="C36" s="99"/>
      <c r="D36" s="99"/>
      <c r="E36" s="99"/>
      <c r="F36" s="99"/>
      <c r="G36" s="92" t="s">
        <v>268</v>
      </c>
      <c r="H36" s="552" t="s">
        <v>216</v>
      </c>
      <c r="I36" s="552"/>
      <c r="J36" s="92"/>
      <c r="K36" s="552" t="s">
        <v>217</v>
      </c>
      <c r="L36" s="552"/>
      <c r="M36" s="552"/>
      <c r="N36" s="552"/>
    </row>
    <row r="37" spans="1:14">
      <c r="H37" s="115"/>
    </row>
  </sheetData>
  <mergeCells count="81">
    <mergeCell ref="M9:N9"/>
    <mergeCell ref="A4:G4"/>
    <mergeCell ref="B5:E5"/>
    <mergeCell ref="B7:E7"/>
    <mergeCell ref="B8:E8"/>
    <mergeCell ref="B9:E9"/>
    <mergeCell ref="A11:L11"/>
    <mergeCell ref="M12:N12"/>
    <mergeCell ref="D13:E13"/>
    <mergeCell ref="E16:G16"/>
    <mergeCell ref="J16:K16"/>
    <mergeCell ref="L16:M16"/>
    <mergeCell ref="B17:C17"/>
    <mergeCell ref="E17:G17"/>
    <mergeCell ref="H17:I17"/>
    <mergeCell ref="J17:K17"/>
    <mergeCell ref="L17:M17"/>
    <mergeCell ref="H19:I19"/>
    <mergeCell ref="J19:K19"/>
    <mergeCell ref="L19:M19"/>
    <mergeCell ref="A20:D21"/>
    <mergeCell ref="E20:E21"/>
    <mergeCell ref="F20:G21"/>
    <mergeCell ref="H20:I21"/>
    <mergeCell ref="J20:K21"/>
    <mergeCell ref="L20:M21"/>
    <mergeCell ref="E18:E19"/>
    <mergeCell ref="F18:G18"/>
    <mergeCell ref="H18:I18"/>
    <mergeCell ref="L18:M18"/>
    <mergeCell ref="F19:G19"/>
    <mergeCell ref="N20:N21"/>
    <mergeCell ref="A22:D22"/>
    <mergeCell ref="F22:G22"/>
    <mergeCell ref="H22:I22"/>
    <mergeCell ref="J22:K22"/>
    <mergeCell ref="L22:M22"/>
    <mergeCell ref="A24:D24"/>
    <mergeCell ref="F24:G24"/>
    <mergeCell ref="H24:I24"/>
    <mergeCell ref="J24:K24"/>
    <mergeCell ref="L24:M24"/>
    <mergeCell ref="A23:D23"/>
    <mergeCell ref="F23:G23"/>
    <mergeCell ref="H23:I23"/>
    <mergeCell ref="J23:K23"/>
    <mergeCell ref="L23:M23"/>
    <mergeCell ref="A26:D26"/>
    <mergeCell ref="F26:G26"/>
    <mergeCell ref="H26:I26"/>
    <mergeCell ref="J26:K26"/>
    <mergeCell ref="L26:M26"/>
    <mergeCell ref="A25:D25"/>
    <mergeCell ref="F25:G25"/>
    <mergeCell ref="H25:I25"/>
    <mergeCell ref="J25:K25"/>
    <mergeCell ref="L25:M25"/>
    <mergeCell ref="N27:N28"/>
    <mergeCell ref="A29:D30"/>
    <mergeCell ref="E29:E30"/>
    <mergeCell ref="F29:G30"/>
    <mergeCell ref="H29:I30"/>
    <mergeCell ref="J29:K30"/>
    <mergeCell ref="L29:M30"/>
    <mergeCell ref="N29:N30"/>
    <mergeCell ref="A27:D28"/>
    <mergeCell ref="E27:E28"/>
    <mergeCell ref="F27:G28"/>
    <mergeCell ref="H27:I28"/>
    <mergeCell ref="J27:K28"/>
    <mergeCell ref="L27:M28"/>
    <mergeCell ref="H36:I36"/>
    <mergeCell ref="K36:N36"/>
    <mergeCell ref="A32:C32"/>
    <mergeCell ref="H32:I32"/>
    <mergeCell ref="K32:N32"/>
    <mergeCell ref="H33:I33"/>
    <mergeCell ref="K33:N33"/>
    <mergeCell ref="A35:D35"/>
    <mergeCell ref="H35:I35"/>
    <mergeCell ref="K35:N35"/>
  </mergeCells>
  <pageMargins left="0.70866141732283472" right="0.11811023622047245" top="0.15748031496062992" bottom="0.35433070866141736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57"/>
  <sheetViews>
    <sheetView topLeftCell="A4" workbookViewId="0">
      <selection activeCell="R11" sqref="R11"/>
    </sheetView>
  </sheetViews>
  <sheetFormatPr defaultColWidth="9.140625" defaultRowHeight="15"/>
  <cols>
    <col min="1" max="1" width="5.7109375" style="116" customWidth="1"/>
    <col min="2" max="2" width="16.7109375" style="116" customWidth="1"/>
    <col min="3" max="3" width="25.28515625" style="117" customWidth="1"/>
    <col min="4" max="4" width="14.5703125" style="117" customWidth="1"/>
    <col min="5" max="5" width="17" style="117" customWidth="1"/>
    <col min="6" max="6" width="14.140625" style="117" customWidth="1"/>
    <col min="7" max="7" width="15.140625" style="116" customWidth="1"/>
    <col min="8" max="8" width="19.42578125" style="116" customWidth="1"/>
    <col min="9" max="9" width="9.28515625" style="116" customWidth="1"/>
    <col min="10" max="10" width="9.85546875" style="116" customWidth="1"/>
    <col min="11" max="11" width="8" style="116" customWidth="1"/>
    <col min="12" max="12" width="7.85546875" style="116" customWidth="1"/>
    <col min="13" max="15" width="0" style="116" hidden="1" customWidth="1"/>
    <col min="16" max="256" width="9.140625" style="116"/>
    <col min="257" max="257" width="5.7109375" style="116" customWidth="1"/>
    <col min="258" max="258" width="16.7109375" style="116" customWidth="1"/>
    <col min="259" max="259" width="25.28515625" style="116" customWidth="1"/>
    <col min="260" max="260" width="14.5703125" style="116" customWidth="1"/>
    <col min="261" max="261" width="17" style="116" customWidth="1"/>
    <col min="262" max="262" width="14.140625" style="116" customWidth="1"/>
    <col min="263" max="263" width="15.140625" style="116" customWidth="1"/>
    <col min="264" max="264" width="19.42578125" style="116" customWidth="1"/>
    <col min="265" max="265" width="9.28515625" style="116" customWidth="1"/>
    <col min="266" max="266" width="9.85546875" style="116" customWidth="1"/>
    <col min="267" max="267" width="8" style="116" customWidth="1"/>
    <col min="268" max="268" width="7.85546875" style="116" customWidth="1"/>
    <col min="269" max="271" width="0" style="116" hidden="1" customWidth="1"/>
    <col min="272" max="512" width="9.140625" style="116"/>
    <col min="513" max="513" width="5.7109375" style="116" customWidth="1"/>
    <col min="514" max="514" width="16.7109375" style="116" customWidth="1"/>
    <col min="515" max="515" width="25.28515625" style="116" customWidth="1"/>
    <col min="516" max="516" width="14.5703125" style="116" customWidth="1"/>
    <col min="517" max="517" width="17" style="116" customWidth="1"/>
    <col min="518" max="518" width="14.140625" style="116" customWidth="1"/>
    <col min="519" max="519" width="15.140625" style="116" customWidth="1"/>
    <col min="520" max="520" width="19.42578125" style="116" customWidth="1"/>
    <col min="521" max="521" width="9.28515625" style="116" customWidth="1"/>
    <col min="522" max="522" width="9.85546875" style="116" customWidth="1"/>
    <col min="523" max="523" width="8" style="116" customWidth="1"/>
    <col min="524" max="524" width="7.85546875" style="116" customWidth="1"/>
    <col min="525" max="527" width="0" style="116" hidden="1" customWidth="1"/>
    <col min="528" max="768" width="9.140625" style="116"/>
    <col min="769" max="769" width="5.7109375" style="116" customWidth="1"/>
    <col min="770" max="770" width="16.7109375" style="116" customWidth="1"/>
    <col min="771" max="771" width="25.28515625" style="116" customWidth="1"/>
    <col min="772" max="772" width="14.5703125" style="116" customWidth="1"/>
    <col min="773" max="773" width="17" style="116" customWidth="1"/>
    <col min="774" max="774" width="14.140625" style="116" customWidth="1"/>
    <col min="775" max="775" width="15.140625" style="116" customWidth="1"/>
    <col min="776" max="776" width="19.42578125" style="116" customWidth="1"/>
    <col min="777" max="777" width="9.28515625" style="116" customWidth="1"/>
    <col min="778" max="778" width="9.85546875" style="116" customWidth="1"/>
    <col min="779" max="779" width="8" style="116" customWidth="1"/>
    <col min="780" max="780" width="7.85546875" style="116" customWidth="1"/>
    <col min="781" max="783" width="0" style="116" hidden="1" customWidth="1"/>
    <col min="784" max="1024" width="9.140625" style="116"/>
    <col min="1025" max="1025" width="5.7109375" style="116" customWidth="1"/>
    <col min="1026" max="1026" width="16.7109375" style="116" customWidth="1"/>
    <col min="1027" max="1027" width="25.28515625" style="116" customWidth="1"/>
    <col min="1028" max="1028" width="14.5703125" style="116" customWidth="1"/>
    <col min="1029" max="1029" width="17" style="116" customWidth="1"/>
    <col min="1030" max="1030" width="14.140625" style="116" customWidth="1"/>
    <col min="1031" max="1031" width="15.140625" style="116" customWidth="1"/>
    <col min="1032" max="1032" width="19.42578125" style="116" customWidth="1"/>
    <col min="1033" max="1033" width="9.28515625" style="116" customWidth="1"/>
    <col min="1034" max="1034" width="9.85546875" style="116" customWidth="1"/>
    <col min="1035" max="1035" width="8" style="116" customWidth="1"/>
    <col min="1036" max="1036" width="7.85546875" style="116" customWidth="1"/>
    <col min="1037" max="1039" width="0" style="116" hidden="1" customWidth="1"/>
    <col min="1040" max="1280" width="9.140625" style="116"/>
    <col min="1281" max="1281" width="5.7109375" style="116" customWidth="1"/>
    <col min="1282" max="1282" width="16.7109375" style="116" customWidth="1"/>
    <col min="1283" max="1283" width="25.28515625" style="116" customWidth="1"/>
    <col min="1284" max="1284" width="14.5703125" style="116" customWidth="1"/>
    <col min="1285" max="1285" width="17" style="116" customWidth="1"/>
    <col min="1286" max="1286" width="14.140625" style="116" customWidth="1"/>
    <col min="1287" max="1287" width="15.140625" style="116" customWidth="1"/>
    <col min="1288" max="1288" width="19.42578125" style="116" customWidth="1"/>
    <col min="1289" max="1289" width="9.28515625" style="116" customWidth="1"/>
    <col min="1290" max="1290" width="9.85546875" style="116" customWidth="1"/>
    <col min="1291" max="1291" width="8" style="116" customWidth="1"/>
    <col min="1292" max="1292" width="7.85546875" style="116" customWidth="1"/>
    <col min="1293" max="1295" width="0" style="116" hidden="1" customWidth="1"/>
    <col min="1296" max="1536" width="9.140625" style="116"/>
    <col min="1537" max="1537" width="5.7109375" style="116" customWidth="1"/>
    <col min="1538" max="1538" width="16.7109375" style="116" customWidth="1"/>
    <col min="1539" max="1539" width="25.28515625" style="116" customWidth="1"/>
    <col min="1540" max="1540" width="14.5703125" style="116" customWidth="1"/>
    <col min="1541" max="1541" width="17" style="116" customWidth="1"/>
    <col min="1542" max="1542" width="14.140625" style="116" customWidth="1"/>
    <col min="1543" max="1543" width="15.140625" style="116" customWidth="1"/>
    <col min="1544" max="1544" width="19.42578125" style="116" customWidth="1"/>
    <col min="1545" max="1545" width="9.28515625" style="116" customWidth="1"/>
    <col min="1546" max="1546" width="9.85546875" style="116" customWidth="1"/>
    <col min="1547" max="1547" width="8" style="116" customWidth="1"/>
    <col min="1548" max="1548" width="7.85546875" style="116" customWidth="1"/>
    <col min="1549" max="1551" width="0" style="116" hidden="1" customWidth="1"/>
    <col min="1552" max="1792" width="9.140625" style="116"/>
    <col min="1793" max="1793" width="5.7109375" style="116" customWidth="1"/>
    <col min="1794" max="1794" width="16.7109375" style="116" customWidth="1"/>
    <col min="1795" max="1795" width="25.28515625" style="116" customWidth="1"/>
    <col min="1796" max="1796" width="14.5703125" style="116" customWidth="1"/>
    <col min="1797" max="1797" width="17" style="116" customWidth="1"/>
    <col min="1798" max="1798" width="14.140625" style="116" customWidth="1"/>
    <col min="1799" max="1799" width="15.140625" style="116" customWidth="1"/>
    <col min="1800" max="1800" width="19.42578125" style="116" customWidth="1"/>
    <col min="1801" max="1801" width="9.28515625" style="116" customWidth="1"/>
    <col min="1802" max="1802" width="9.85546875" style="116" customWidth="1"/>
    <col min="1803" max="1803" width="8" style="116" customWidth="1"/>
    <col min="1804" max="1804" width="7.85546875" style="116" customWidth="1"/>
    <col min="1805" max="1807" width="0" style="116" hidden="1" customWidth="1"/>
    <col min="1808" max="2048" width="9.140625" style="116"/>
    <col min="2049" max="2049" width="5.7109375" style="116" customWidth="1"/>
    <col min="2050" max="2050" width="16.7109375" style="116" customWidth="1"/>
    <col min="2051" max="2051" width="25.28515625" style="116" customWidth="1"/>
    <col min="2052" max="2052" width="14.5703125" style="116" customWidth="1"/>
    <col min="2053" max="2053" width="17" style="116" customWidth="1"/>
    <col min="2054" max="2054" width="14.140625" style="116" customWidth="1"/>
    <col min="2055" max="2055" width="15.140625" style="116" customWidth="1"/>
    <col min="2056" max="2056" width="19.42578125" style="116" customWidth="1"/>
    <col min="2057" max="2057" width="9.28515625" style="116" customWidth="1"/>
    <col min="2058" max="2058" width="9.85546875" style="116" customWidth="1"/>
    <col min="2059" max="2059" width="8" style="116" customWidth="1"/>
    <col min="2060" max="2060" width="7.85546875" style="116" customWidth="1"/>
    <col min="2061" max="2063" width="0" style="116" hidden="1" customWidth="1"/>
    <col min="2064" max="2304" width="9.140625" style="116"/>
    <col min="2305" max="2305" width="5.7109375" style="116" customWidth="1"/>
    <col min="2306" max="2306" width="16.7109375" style="116" customWidth="1"/>
    <col min="2307" max="2307" width="25.28515625" style="116" customWidth="1"/>
    <col min="2308" max="2308" width="14.5703125" style="116" customWidth="1"/>
    <col min="2309" max="2309" width="17" style="116" customWidth="1"/>
    <col min="2310" max="2310" width="14.140625" style="116" customWidth="1"/>
    <col min="2311" max="2311" width="15.140625" style="116" customWidth="1"/>
    <col min="2312" max="2312" width="19.42578125" style="116" customWidth="1"/>
    <col min="2313" max="2313" width="9.28515625" style="116" customWidth="1"/>
    <col min="2314" max="2314" width="9.85546875" style="116" customWidth="1"/>
    <col min="2315" max="2315" width="8" style="116" customWidth="1"/>
    <col min="2316" max="2316" width="7.85546875" style="116" customWidth="1"/>
    <col min="2317" max="2319" width="0" style="116" hidden="1" customWidth="1"/>
    <col min="2320" max="2560" width="9.140625" style="116"/>
    <col min="2561" max="2561" width="5.7109375" style="116" customWidth="1"/>
    <col min="2562" max="2562" width="16.7109375" style="116" customWidth="1"/>
    <col min="2563" max="2563" width="25.28515625" style="116" customWidth="1"/>
    <col min="2564" max="2564" width="14.5703125" style="116" customWidth="1"/>
    <col min="2565" max="2565" width="17" style="116" customWidth="1"/>
    <col min="2566" max="2566" width="14.140625" style="116" customWidth="1"/>
    <col min="2567" max="2567" width="15.140625" style="116" customWidth="1"/>
    <col min="2568" max="2568" width="19.42578125" style="116" customWidth="1"/>
    <col min="2569" max="2569" width="9.28515625" style="116" customWidth="1"/>
    <col min="2570" max="2570" width="9.85546875" style="116" customWidth="1"/>
    <col min="2571" max="2571" width="8" style="116" customWidth="1"/>
    <col min="2572" max="2572" width="7.85546875" style="116" customWidth="1"/>
    <col min="2573" max="2575" width="0" style="116" hidden="1" customWidth="1"/>
    <col min="2576" max="2816" width="9.140625" style="116"/>
    <col min="2817" max="2817" width="5.7109375" style="116" customWidth="1"/>
    <col min="2818" max="2818" width="16.7109375" style="116" customWidth="1"/>
    <col min="2819" max="2819" width="25.28515625" style="116" customWidth="1"/>
    <col min="2820" max="2820" width="14.5703125" style="116" customWidth="1"/>
    <col min="2821" max="2821" width="17" style="116" customWidth="1"/>
    <col min="2822" max="2822" width="14.140625" style="116" customWidth="1"/>
    <col min="2823" max="2823" width="15.140625" style="116" customWidth="1"/>
    <col min="2824" max="2824" width="19.42578125" style="116" customWidth="1"/>
    <col min="2825" max="2825" width="9.28515625" style="116" customWidth="1"/>
    <col min="2826" max="2826" width="9.85546875" style="116" customWidth="1"/>
    <col min="2827" max="2827" width="8" style="116" customWidth="1"/>
    <col min="2828" max="2828" width="7.85546875" style="116" customWidth="1"/>
    <col min="2829" max="2831" width="0" style="116" hidden="1" customWidth="1"/>
    <col min="2832" max="3072" width="9.140625" style="116"/>
    <col min="3073" max="3073" width="5.7109375" style="116" customWidth="1"/>
    <col min="3074" max="3074" width="16.7109375" style="116" customWidth="1"/>
    <col min="3075" max="3075" width="25.28515625" style="116" customWidth="1"/>
    <col min="3076" max="3076" width="14.5703125" style="116" customWidth="1"/>
    <col min="3077" max="3077" width="17" style="116" customWidth="1"/>
    <col min="3078" max="3078" width="14.140625" style="116" customWidth="1"/>
    <col min="3079" max="3079" width="15.140625" style="116" customWidth="1"/>
    <col min="3080" max="3080" width="19.42578125" style="116" customWidth="1"/>
    <col min="3081" max="3081" width="9.28515625" style="116" customWidth="1"/>
    <col min="3082" max="3082" width="9.85546875" style="116" customWidth="1"/>
    <col min="3083" max="3083" width="8" style="116" customWidth="1"/>
    <col min="3084" max="3084" width="7.85546875" style="116" customWidth="1"/>
    <col min="3085" max="3087" width="0" style="116" hidden="1" customWidth="1"/>
    <col min="3088" max="3328" width="9.140625" style="116"/>
    <col min="3329" max="3329" width="5.7109375" style="116" customWidth="1"/>
    <col min="3330" max="3330" width="16.7109375" style="116" customWidth="1"/>
    <col min="3331" max="3331" width="25.28515625" style="116" customWidth="1"/>
    <col min="3332" max="3332" width="14.5703125" style="116" customWidth="1"/>
    <col min="3333" max="3333" width="17" style="116" customWidth="1"/>
    <col min="3334" max="3334" width="14.140625" style="116" customWidth="1"/>
    <col min="3335" max="3335" width="15.140625" style="116" customWidth="1"/>
    <col min="3336" max="3336" width="19.42578125" style="116" customWidth="1"/>
    <col min="3337" max="3337" width="9.28515625" style="116" customWidth="1"/>
    <col min="3338" max="3338" width="9.85546875" style="116" customWidth="1"/>
    <col min="3339" max="3339" width="8" style="116" customWidth="1"/>
    <col min="3340" max="3340" width="7.85546875" style="116" customWidth="1"/>
    <col min="3341" max="3343" width="0" style="116" hidden="1" customWidth="1"/>
    <col min="3344" max="3584" width="9.140625" style="116"/>
    <col min="3585" max="3585" width="5.7109375" style="116" customWidth="1"/>
    <col min="3586" max="3586" width="16.7109375" style="116" customWidth="1"/>
    <col min="3587" max="3587" width="25.28515625" style="116" customWidth="1"/>
    <col min="3588" max="3588" width="14.5703125" style="116" customWidth="1"/>
    <col min="3589" max="3589" width="17" style="116" customWidth="1"/>
    <col min="3590" max="3590" width="14.140625" style="116" customWidth="1"/>
    <col min="3591" max="3591" width="15.140625" style="116" customWidth="1"/>
    <col min="3592" max="3592" width="19.42578125" style="116" customWidth="1"/>
    <col min="3593" max="3593" width="9.28515625" style="116" customWidth="1"/>
    <col min="3594" max="3594" width="9.85546875" style="116" customWidth="1"/>
    <col min="3595" max="3595" width="8" style="116" customWidth="1"/>
    <col min="3596" max="3596" width="7.85546875" style="116" customWidth="1"/>
    <col min="3597" max="3599" width="0" style="116" hidden="1" customWidth="1"/>
    <col min="3600" max="3840" width="9.140625" style="116"/>
    <col min="3841" max="3841" width="5.7109375" style="116" customWidth="1"/>
    <col min="3842" max="3842" width="16.7109375" style="116" customWidth="1"/>
    <col min="3843" max="3843" width="25.28515625" style="116" customWidth="1"/>
    <col min="3844" max="3844" width="14.5703125" style="116" customWidth="1"/>
    <col min="3845" max="3845" width="17" style="116" customWidth="1"/>
    <col min="3846" max="3846" width="14.140625" style="116" customWidth="1"/>
    <col min="3847" max="3847" width="15.140625" style="116" customWidth="1"/>
    <col min="3848" max="3848" width="19.42578125" style="116" customWidth="1"/>
    <col min="3849" max="3849" width="9.28515625" style="116" customWidth="1"/>
    <col min="3850" max="3850" width="9.85546875" style="116" customWidth="1"/>
    <col min="3851" max="3851" width="8" style="116" customWidth="1"/>
    <col min="3852" max="3852" width="7.85546875" style="116" customWidth="1"/>
    <col min="3853" max="3855" width="0" style="116" hidden="1" customWidth="1"/>
    <col min="3856" max="4096" width="9.140625" style="116"/>
    <col min="4097" max="4097" width="5.7109375" style="116" customWidth="1"/>
    <col min="4098" max="4098" width="16.7109375" style="116" customWidth="1"/>
    <col min="4099" max="4099" width="25.28515625" style="116" customWidth="1"/>
    <col min="4100" max="4100" width="14.5703125" style="116" customWidth="1"/>
    <col min="4101" max="4101" width="17" style="116" customWidth="1"/>
    <col min="4102" max="4102" width="14.140625" style="116" customWidth="1"/>
    <col min="4103" max="4103" width="15.140625" style="116" customWidth="1"/>
    <col min="4104" max="4104" width="19.42578125" style="116" customWidth="1"/>
    <col min="4105" max="4105" width="9.28515625" style="116" customWidth="1"/>
    <col min="4106" max="4106" width="9.85546875" style="116" customWidth="1"/>
    <col min="4107" max="4107" width="8" style="116" customWidth="1"/>
    <col min="4108" max="4108" width="7.85546875" style="116" customWidth="1"/>
    <col min="4109" max="4111" width="0" style="116" hidden="1" customWidth="1"/>
    <col min="4112" max="4352" width="9.140625" style="116"/>
    <col min="4353" max="4353" width="5.7109375" style="116" customWidth="1"/>
    <col min="4354" max="4354" width="16.7109375" style="116" customWidth="1"/>
    <col min="4355" max="4355" width="25.28515625" style="116" customWidth="1"/>
    <col min="4356" max="4356" width="14.5703125" style="116" customWidth="1"/>
    <col min="4357" max="4357" width="17" style="116" customWidth="1"/>
    <col min="4358" max="4358" width="14.140625" style="116" customWidth="1"/>
    <col min="4359" max="4359" width="15.140625" style="116" customWidth="1"/>
    <col min="4360" max="4360" width="19.42578125" style="116" customWidth="1"/>
    <col min="4361" max="4361" width="9.28515625" style="116" customWidth="1"/>
    <col min="4362" max="4362" width="9.85546875" style="116" customWidth="1"/>
    <col min="4363" max="4363" width="8" style="116" customWidth="1"/>
    <col min="4364" max="4364" width="7.85546875" style="116" customWidth="1"/>
    <col min="4365" max="4367" width="0" style="116" hidden="1" customWidth="1"/>
    <col min="4368" max="4608" width="9.140625" style="116"/>
    <col min="4609" max="4609" width="5.7109375" style="116" customWidth="1"/>
    <col min="4610" max="4610" width="16.7109375" style="116" customWidth="1"/>
    <col min="4611" max="4611" width="25.28515625" style="116" customWidth="1"/>
    <col min="4612" max="4612" width="14.5703125" style="116" customWidth="1"/>
    <col min="4613" max="4613" width="17" style="116" customWidth="1"/>
    <col min="4614" max="4614" width="14.140625" style="116" customWidth="1"/>
    <col min="4615" max="4615" width="15.140625" style="116" customWidth="1"/>
    <col min="4616" max="4616" width="19.42578125" style="116" customWidth="1"/>
    <col min="4617" max="4617" width="9.28515625" style="116" customWidth="1"/>
    <col min="4618" max="4618" width="9.85546875" style="116" customWidth="1"/>
    <col min="4619" max="4619" width="8" style="116" customWidth="1"/>
    <col min="4620" max="4620" width="7.85546875" style="116" customWidth="1"/>
    <col min="4621" max="4623" width="0" style="116" hidden="1" customWidth="1"/>
    <col min="4624" max="4864" width="9.140625" style="116"/>
    <col min="4865" max="4865" width="5.7109375" style="116" customWidth="1"/>
    <col min="4866" max="4866" width="16.7109375" style="116" customWidth="1"/>
    <col min="4867" max="4867" width="25.28515625" style="116" customWidth="1"/>
    <col min="4868" max="4868" width="14.5703125" style="116" customWidth="1"/>
    <col min="4869" max="4869" width="17" style="116" customWidth="1"/>
    <col min="4870" max="4870" width="14.140625" style="116" customWidth="1"/>
    <col min="4871" max="4871" width="15.140625" style="116" customWidth="1"/>
    <col min="4872" max="4872" width="19.42578125" style="116" customWidth="1"/>
    <col min="4873" max="4873" width="9.28515625" style="116" customWidth="1"/>
    <col min="4874" max="4874" width="9.85546875" style="116" customWidth="1"/>
    <col min="4875" max="4875" width="8" style="116" customWidth="1"/>
    <col min="4876" max="4876" width="7.85546875" style="116" customWidth="1"/>
    <col min="4877" max="4879" width="0" style="116" hidden="1" customWidth="1"/>
    <col min="4880" max="5120" width="9.140625" style="116"/>
    <col min="5121" max="5121" width="5.7109375" style="116" customWidth="1"/>
    <col min="5122" max="5122" width="16.7109375" style="116" customWidth="1"/>
    <col min="5123" max="5123" width="25.28515625" style="116" customWidth="1"/>
    <col min="5124" max="5124" width="14.5703125" style="116" customWidth="1"/>
    <col min="5125" max="5125" width="17" style="116" customWidth="1"/>
    <col min="5126" max="5126" width="14.140625" style="116" customWidth="1"/>
    <col min="5127" max="5127" width="15.140625" style="116" customWidth="1"/>
    <col min="5128" max="5128" width="19.42578125" style="116" customWidth="1"/>
    <col min="5129" max="5129" width="9.28515625" style="116" customWidth="1"/>
    <col min="5130" max="5130" width="9.85546875" style="116" customWidth="1"/>
    <col min="5131" max="5131" width="8" style="116" customWidth="1"/>
    <col min="5132" max="5132" width="7.85546875" style="116" customWidth="1"/>
    <col min="5133" max="5135" width="0" style="116" hidden="1" customWidth="1"/>
    <col min="5136" max="5376" width="9.140625" style="116"/>
    <col min="5377" max="5377" width="5.7109375" style="116" customWidth="1"/>
    <col min="5378" max="5378" width="16.7109375" style="116" customWidth="1"/>
    <col min="5379" max="5379" width="25.28515625" style="116" customWidth="1"/>
    <col min="5380" max="5380" width="14.5703125" style="116" customWidth="1"/>
    <col min="5381" max="5381" width="17" style="116" customWidth="1"/>
    <col min="5382" max="5382" width="14.140625" style="116" customWidth="1"/>
    <col min="5383" max="5383" width="15.140625" style="116" customWidth="1"/>
    <col min="5384" max="5384" width="19.42578125" style="116" customWidth="1"/>
    <col min="5385" max="5385" width="9.28515625" style="116" customWidth="1"/>
    <col min="5386" max="5386" width="9.85546875" style="116" customWidth="1"/>
    <col min="5387" max="5387" width="8" style="116" customWidth="1"/>
    <col min="5388" max="5388" width="7.85546875" style="116" customWidth="1"/>
    <col min="5389" max="5391" width="0" style="116" hidden="1" customWidth="1"/>
    <col min="5392" max="5632" width="9.140625" style="116"/>
    <col min="5633" max="5633" width="5.7109375" style="116" customWidth="1"/>
    <col min="5634" max="5634" width="16.7109375" style="116" customWidth="1"/>
    <col min="5635" max="5635" width="25.28515625" style="116" customWidth="1"/>
    <col min="5636" max="5636" width="14.5703125" style="116" customWidth="1"/>
    <col min="5637" max="5637" width="17" style="116" customWidth="1"/>
    <col min="5638" max="5638" width="14.140625" style="116" customWidth="1"/>
    <col min="5639" max="5639" width="15.140625" style="116" customWidth="1"/>
    <col min="5640" max="5640" width="19.42578125" style="116" customWidth="1"/>
    <col min="5641" max="5641" width="9.28515625" style="116" customWidth="1"/>
    <col min="5642" max="5642" width="9.85546875" style="116" customWidth="1"/>
    <col min="5643" max="5643" width="8" style="116" customWidth="1"/>
    <col min="5644" max="5644" width="7.85546875" style="116" customWidth="1"/>
    <col min="5645" max="5647" width="0" style="116" hidden="1" customWidth="1"/>
    <col min="5648" max="5888" width="9.140625" style="116"/>
    <col min="5889" max="5889" width="5.7109375" style="116" customWidth="1"/>
    <col min="5890" max="5890" width="16.7109375" style="116" customWidth="1"/>
    <col min="5891" max="5891" width="25.28515625" style="116" customWidth="1"/>
    <col min="5892" max="5892" width="14.5703125" style="116" customWidth="1"/>
    <col min="5893" max="5893" width="17" style="116" customWidth="1"/>
    <col min="5894" max="5894" width="14.140625" style="116" customWidth="1"/>
    <col min="5895" max="5895" width="15.140625" style="116" customWidth="1"/>
    <col min="5896" max="5896" width="19.42578125" style="116" customWidth="1"/>
    <col min="5897" max="5897" width="9.28515625" style="116" customWidth="1"/>
    <col min="5898" max="5898" width="9.85546875" style="116" customWidth="1"/>
    <col min="5899" max="5899" width="8" style="116" customWidth="1"/>
    <col min="5900" max="5900" width="7.85546875" style="116" customWidth="1"/>
    <col min="5901" max="5903" width="0" style="116" hidden="1" customWidth="1"/>
    <col min="5904" max="6144" width="9.140625" style="116"/>
    <col min="6145" max="6145" width="5.7109375" style="116" customWidth="1"/>
    <col min="6146" max="6146" width="16.7109375" style="116" customWidth="1"/>
    <col min="6147" max="6147" width="25.28515625" style="116" customWidth="1"/>
    <col min="6148" max="6148" width="14.5703125" style="116" customWidth="1"/>
    <col min="6149" max="6149" width="17" style="116" customWidth="1"/>
    <col min="6150" max="6150" width="14.140625" style="116" customWidth="1"/>
    <col min="6151" max="6151" width="15.140625" style="116" customWidth="1"/>
    <col min="6152" max="6152" width="19.42578125" style="116" customWidth="1"/>
    <col min="6153" max="6153" width="9.28515625" style="116" customWidth="1"/>
    <col min="6154" max="6154" width="9.85546875" style="116" customWidth="1"/>
    <col min="6155" max="6155" width="8" style="116" customWidth="1"/>
    <col min="6156" max="6156" width="7.85546875" style="116" customWidth="1"/>
    <col min="6157" max="6159" width="0" style="116" hidden="1" customWidth="1"/>
    <col min="6160" max="6400" width="9.140625" style="116"/>
    <col min="6401" max="6401" width="5.7109375" style="116" customWidth="1"/>
    <col min="6402" max="6402" width="16.7109375" style="116" customWidth="1"/>
    <col min="6403" max="6403" width="25.28515625" style="116" customWidth="1"/>
    <col min="6404" max="6404" width="14.5703125" style="116" customWidth="1"/>
    <col min="6405" max="6405" width="17" style="116" customWidth="1"/>
    <col min="6406" max="6406" width="14.140625" style="116" customWidth="1"/>
    <col min="6407" max="6407" width="15.140625" style="116" customWidth="1"/>
    <col min="6408" max="6408" width="19.42578125" style="116" customWidth="1"/>
    <col min="6409" max="6409" width="9.28515625" style="116" customWidth="1"/>
    <col min="6410" max="6410" width="9.85546875" style="116" customWidth="1"/>
    <col min="6411" max="6411" width="8" style="116" customWidth="1"/>
    <col min="6412" max="6412" width="7.85546875" style="116" customWidth="1"/>
    <col min="6413" max="6415" width="0" style="116" hidden="1" customWidth="1"/>
    <col min="6416" max="6656" width="9.140625" style="116"/>
    <col min="6657" max="6657" width="5.7109375" style="116" customWidth="1"/>
    <col min="6658" max="6658" width="16.7109375" style="116" customWidth="1"/>
    <col min="6659" max="6659" width="25.28515625" style="116" customWidth="1"/>
    <col min="6660" max="6660" width="14.5703125" style="116" customWidth="1"/>
    <col min="6661" max="6661" width="17" style="116" customWidth="1"/>
    <col min="6662" max="6662" width="14.140625" style="116" customWidth="1"/>
    <col min="6663" max="6663" width="15.140625" style="116" customWidth="1"/>
    <col min="6664" max="6664" width="19.42578125" style="116" customWidth="1"/>
    <col min="6665" max="6665" width="9.28515625" style="116" customWidth="1"/>
    <col min="6666" max="6666" width="9.85546875" style="116" customWidth="1"/>
    <col min="6667" max="6667" width="8" style="116" customWidth="1"/>
    <col min="6668" max="6668" width="7.85546875" style="116" customWidth="1"/>
    <col min="6669" max="6671" width="0" style="116" hidden="1" customWidth="1"/>
    <col min="6672" max="6912" width="9.140625" style="116"/>
    <col min="6913" max="6913" width="5.7109375" style="116" customWidth="1"/>
    <col min="6914" max="6914" width="16.7109375" style="116" customWidth="1"/>
    <col min="6915" max="6915" width="25.28515625" style="116" customWidth="1"/>
    <col min="6916" max="6916" width="14.5703125" style="116" customWidth="1"/>
    <col min="6917" max="6917" width="17" style="116" customWidth="1"/>
    <col min="6918" max="6918" width="14.140625" style="116" customWidth="1"/>
    <col min="6919" max="6919" width="15.140625" style="116" customWidth="1"/>
    <col min="6920" max="6920" width="19.42578125" style="116" customWidth="1"/>
    <col min="6921" max="6921" width="9.28515625" style="116" customWidth="1"/>
    <col min="6922" max="6922" width="9.85546875" style="116" customWidth="1"/>
    <col min="6923" max="6923" width="8" style="116" customWidth="1"/>
    <col min="6924" max="6924" width="7.85546875" style="116" customWidth="1"/>
    <col min="6925" max="6927" width="0" style="116" hidden="1" customWidth="1"/>
    <col min="6928" max="7168" width="9.140625" style="116"/>
    <col min="7169" max="7169" width="5.7109375" style="116" customWidth="1"/>
    <col min="7170" max="7170" width="16.7109375" style="116" customWidth="1"/>
    <col min="7171" max="7171" width="25.28515625" style="116" customWidth="1"/>
    <col min="7172" max="7172" width="14.5703125" style="116" customWidth="1"/>
    <col min="7173" max="7173" width="17" style="116" customWidth="1"/>
    <col min="7174" max="7174" width="14.140625" style="116" customWidth="1"/>
    <col min="7175" max="7175" width="15.140625" style="116" customWidth="1"/>
    <col min="7176" max="7176" width="19.42578125" style="116" customWidth="1"/>
    <col min="7177" max="7177" width="9.28515625" style="116" customWidth="1"/>
    <col min="7178" max="7178" width="9.85546875" style="116" customWidth="1"/>
    <col min="7179" max="7179" width="8" style="116" customWidth="1"/>
    <col min="7180" max="7180" width="7.85546875" style="116" customWidth="1"/>
    <col min="7181" max="7183" width="0" style="116" hidden="1" customWidth="1"/>
    <col min="7184" max="7424" width="9.140625" style="116"/>
    <col min="7425" max="7425" width="5.7109375" style="116" customWidth="1"/>
    <col min="7426" max="7426" width="16.7109375" style="116" customWidth="1"/>
    <col min="7427" max="7427" width="25.28515625" style="116" customWidth="1"/>
    <col min="7428" max="7428" width="14.5703125" style="116" customWidth="1"/>
    <col min="7429" max="7429" width="17" style="116" customWidth="1"/>
    <col min="7430" max="7430" width="14.140625" style="116" customWidth="1"/>
    <col min="7431" max="7431" width="15.140625" style="116" customWidth="1"/>
    <col min="7432" max="7432" width="19.42578125" style="116" customWidth="1"/>
    <col min="7433" max="7433" width="9.28515625" style="116" customWidth="1"/>
    <col min="7434" max="7434" width="9.85546875" style="116" customWidth="1"/>
    <col min="7435" max="7435" width="8" style="116" customWidth="1"/>
    <col min="7436" max="7436" width="7.85546875" style="116" customWidth="1"/>
    <col min="7437" max="7439" width="0" style="116" hidden="1" customWidth="1"/>
    <col min="7440" max="7680" width="9.140625" style="116"/>
    <col min="7681" max="7681" width="5.7109375" style="116" customWidth="1"/>
    <col min="7682" max="7682" width="16.7109375" style="116" customWidth="1"/>
    <col min="7683" max="7683" width="25.28515625" style="116" customWidth="1"/>
    <col min="7684" max="7684" width="14.5703125" style="116" customWidth="1"/>
    <col min="7685" max="7685" width="17" style="116" customWidth="1"/>
    <col min="7686" max="7686" width="14.140625" style="116" customWidth="1"/>
    <col min="7687" max="7687" width="15.140625" style="116" customWidth="1"/>
    <col min="7688" max="7688" width="19.42578125" style="116" customWidth="1"/>
    <col min="7689" max="7689" width="9.28515625" style="116" customWidth="1"/>
    <col min="7690" max="7690" width="9.85546875" style="116" customWidth="1"/>
    <col min="7691" max="7691" width="8" style="116" customWidth="1"/>
    <col min="7692" max="7692" width="7.85546875" style="116" customWidth="1"/>
    <col min="7693" max="7695" width="0" style="116" hidden="1" customWidth="1"/>
    <col min="7696" max="7936" width="9.140625" style="116"/>
    <col min="7937" max="7937" width="5.7109375" style="116" customWidth="1"/>
    <col min="7938" max="7938" width="16.7109375" style="116" customWidth="1"/>
    <col min="7939" max="7939" width="25.28515625" style="116" customWidth="1"/>
    <col min="7940" max="7940" width="14.5703125" style="116" customWidth="1"/>
    <col min="7941" max="7941" width="17" style="116" customWidth="1"/>
    <col min="7942" max="7942" width="14.140625" style="116" customWidth="1"/>
    <col min="7943" max="7943" width="15.140625" style="116" customWidth="1"/>
    <col min="7944" max="7944" width="19.42578125" style="116" customWidth="1"/>
    <col min="7945" max="7945" width="9.28515625" style="116" customWidth="1"/>
    <col min="7946" max="7946" width="9.85546875" style="116" customWidth="1"/>
    <col min="7947" max="7947" width="8" style="116" customWidth="1"/>
    <col min="7948" max="7948" width="7.85546875" style="116" customWidth="1"/>
    <col min="7949" max="7951" width="0" style="116" hidden="1" customWidth="1"/>
    <col min="7952" max="8192" width="9.140625" style="116"/>
    <col min="8193" max="8193" width="5.7109375" style="116" customWidth="1"/>
    <col min="8194" max="8194" width="16.7109375" style="116" customWidth="1"/>
    <col min="8195" max="8195" width="25.28515625" style="116" customWidth="1"/>
    <col min="8196" max="8196" width="14.5703125" style="116" customWidth="1"/>
    <col min="8197" max="8197" width="17" style="116" customWidth="1"/>
    <col min="8198" max="8198" width="14.140625" style="116" customWidth="1"/>
    <col min="8199" max="8199" width="15.140625" style="116" customWidth="1"/>
    <col min="8200" max="8200" width="19.42578125" style="116" customWidth="1"/>
    <col min="8201" max="8201" width="9.28515625" style="116" customWidth="1"/>
    <col min="8202" max="8202" width="9.85546875" style="116" customWidth="1"/>
    <col min="8203" max="8203" width="8" style="116" customWidth="1"/>
    <col min="8204" max="8204" width="7.85546875" style="116" customWidth="1"/>
    <col min="8205" max="8207" width="0" style="116" hidden="1" customWidth="1"/>
    <col min="8208" max="8448" width="9.140625" style="116"/>
    <col min="8449" max="8449" width="5.7109375" style="116" customWidth="1"/>
    <col min="8450" max="8450" width="16.7109375" style="116" customWidth="1"/>
    <col min="8451" max="8451" width="25.28515625" style="116" customWidth="1"/>
    <col min="8452" max="8452" width="14.5703125" style="116" customWidth="1"/>
    <col min="8453" max="8453" width="17" style="116" customWidth="1"/>
    <col min="8454" max="8454" width="14.140625" style="116" customWidth="1"/>
    <col min="8455" max="8455" width="15.140625" style="116" customWidth="1"/>
    <col min="8456" max="8456" width="19.42578125" style="116" customWidth="1"/>
    <col min="8457" max="8457" width="9.28515625" style="116" customWidth="1"/>
    <col min="8458" max="8458" width="9.85546875" style="116" customWidth="1"/>
    <col min="8459" max="8459" width="8" style="116" customWidth="1"/>
    <col min="8460" max="8460" width="7.85546875" style="116" customWidth="1"/>
    <col min="8461" max="8463" width="0" style="116" hidden="1" customWidth="1"/>
    <col min="8464" max="8704" width="9.140625" style="116"/>
    <col min="8705" max="8705" width="5.7109375" style="116" customWidth="1"/>
    <col min="8706" max="8706" width="16.7109375" style="116" customWidth="1"/>
    <col min="8707" max="8707" width="25.28515625" style="116" customWidth="1"/>
    <col min="8708" max="8708" width="14.5703125" style="116" customWidth="1"/>
    <col min="8709" max="8709" width="17" style="116" customWidth="1"/>
    <col min="8710" max="8710" width="14.140625" style="116" customWidth="1"/>
    <col min="8711" max="8711" width="15.140625" style="116" customWidth="1"/>
    <col min="8712" max="8712" width="19.42578125" style="116" customWidth="1"/>
    <col min="8713" max="8713" width="9.28515625" style="116" customWidth="1"/>
    <col min="8714" max="8714" width="9.85546875" style="116" customWidth="1"/>
    <col min="8715" max="8715" width="8" style="116" customWidth="1"/>
    <col min="8716" max="8716" width="7.85546875" style="116" customWidth="1"/>
    <col min="8717" max="8719" width="0" style="116" hidden="1" customWidth="1"/>
    <col min="8720" max="8960" width="9.140625" style="116"/>
    <col min="8961" max="8961" width="5.7109375" style="116" customWidth="1"/>
    <col min="8962" max="8962" width="16.7109375" style="116" customWidth="1"/>
    <col min="8963" max="8963" width="25.28515625" style="116" customWidth="1"/>
    <col min="8964" max="8964" width="14.5703125" style="116" customWidth="1"/>
    <col min="8965" max="8965" width="17" style="116" customWidth="1"/>
    <col min="8966" max="8966" width="14.140625" style="116" customWidth="1"/>
    <col min="8967" max="8967" width="15.140625" style="116" customWidth="1"/>
    <col min="8968" max="8968" width="19.42578125" style="116" customWidth="1"/>
    <col min="8969" max="8969" width="9.28515625" style="116" customWidth="1"/>
    <col min="8970" max="8970" width="9.85546875" style="116" customWidth="1"/>
    <col min="8971" max="8971" width="8" style="116" customWidth="1"/>
    <col min="8972" max="8972" width="7.85546875" style="116" customWidth="1"/>
    <col min="8973" max="8975" width="0" style="116" hidden="1" customWidth="1"/>
    <col min="8976" max="9216" width="9.140625" style="116"/>
    <col min="9217" max="9217" width="5.7109375" style="116" customWidth="1"/>
    <col min="9218" max="9218" width="16.7109375" style="116" customWidth="1"/>
    <col min="9219" max="9219" width="25.28515625" style="116" customWidth="1"/>
    <col min="9220" max="9220" width="14.5703125" style="116" customWidth="1"/>
    <col min="9221" max="9221" width="17" style="116" customWidth="1"/>
    <col min="9222" max="9222" width="14.140625" style="116" customWidth="1"/>
    <col min="9223" max="9223" width="15.140625" style="116" customWidth="1"/>
    <col min="9224" max="9224" width="19.42578125" style="116" customWidth="1"/>
    <col min="9225" max="9225" width="9.28515625" style="116" customWidth="1"/>
    <col min="9226" max="9226" width="9.85546875" style="116" customWidth="1"/>
    <col min="9227" max="9227" width="8" style="116" customWidth="1"/>
    <col min="9228" max="9228" width="7.85546875" style="116" customWidth="1"/>
    <col min="9229" max="9231" width="0" style="116" hidden="1" customWidth="1"/>
    <col min="9232" max="9472" width="9.140625" style="116"/>
    <col min="9473" max="9473" width="5.7109375" style="116" customWidth="1"/>
    <col min="9474" max="9474" width="16.7109375" style="116" customWidth="1"/>
    <col min="9475" max="9475" width="25.28515625" style="116" customWidth="1"/>
    <col min="9476" max="9476" width="14.5703125" style="116" customWidth="1"/>
    <col min="9477" max="9477" width="17" style="116" customWidth="1"/>
    <col min="9478" max="9478" width="14.140625" style="116" customWidth="1"/>
    <col min="9479" max="9479" width="15.140625" style="116" customWidth="1"/>
    <col min="9480" max="9480" width="19.42578125" style="116" customWidth="1"/>
    <col min="9481" max="9481" width="9.28515625" style="116" customWidth="1"/>
    <col min="9482" max="9482" width="9.85546875" style="116" customWidth="1"/>
    <col min="9483" max="9483" width="8" style="116" customWidth="1"/>
    <col min="9484" max="9484" width="7.85546875" style="116" customWidth="1"/>
    <col min="9485" max="9487" width="0" style="116" hidden="1" customWidth="1"/>
    <col min="9488" max="9728" width="9.140625" style="116"/>
    <col min="9729" max="9729" width="5.7109375" style="116" customWidth="1"/>
    <col min="9730" max="9730" width="16.7109375" style="116" customWidth="1"/>
    <col min="9731" max="9731" width="25.28515625" style="116" customWidth="1"/>
    <col min="9732" max="9732" width="14.5703125" style="116" customWidth="1"/>
    <col min="9733" max="9733" width="17" style="116" customWidth="1"/>
    <col min="9734" max="9734" width="14.140625" style="116" customWidth="1"/>
    <col min="9735" max="9735" width="15.140625" style="116" customWidth="1"/>
    <col min="9736" max="9736" width="19.42578125" style="116" customWidth="1"/>
    <col min="9737" max="9737" width="9.28515625" style="116" customWidth="1"/>
    <col min="9738" max="9738" width="9.85546875" style="116" customWidth="1"/>
    <col min="9739" max="9739" width="8" style="116" customWidth="1"/>
    <col min="9740" max="9740" width="7.85546875" style="116" customWidth="1"/>
    <col min="9741" max="9743" width="0" style="116" hidden="1" customWidth="1"/>
    <col min="9744" max="9984" width="9.140625" style="116"/>
    <col min="9985" max="9985" width="5.7109375" style="116" customWidth="1"/>
    <col min="9986" max="9986" width="16.7109375" style="116" customWidth="1"/>
    <col min="9987" max="9987" width="25.28515625" style="116" customWidth="1"/>
    <col min="9988" max="9988" width="14.5703125" style="116" customWidth="1"/>
    <col min="9989" max="9989" width="17" style="116" customWidth="1"/>
    <col min="9990" max="9990" width="14.140625" style="116" customWidth="1"/>
    <col min="9991" max="9991" width="15.140625" style="116" customWidth="1"/>
    <col min="9992" max="9992" width="19.42578125" style="116" customWidth="1"/>
    <col min="9993" max="9993" width="9.28515625" style="116" customWidth="1"/>
    <col min="9994" max="9994" width="9.85546875" style="116" customWidth="1"/>
    <col min="9995" max="9995" width="8" style="116" customWidth="1"/>
    <col min="9996" max="9996" width="7.85546875" style="116" customWidth="1"/>
    <col min="9997" max="9999" width="0" style="116" hidden="1" customWidth="1"/>
    <col min="10000" max="10240" width="9.140625" style="116"/>
    <col min="10241" max="10241" width="5.7109375" style="116" customWidth="1"/>
    <col min="10242" max="10242" width="16.7109375" style="116" customWidth="1"/>
    <col min="10243" max="10243" width="25.28515625" style="116" customWidth="1"/>
    <col min="10244" max="10244" width="14.5703125" style="116" customWidth="1"/>
    <col min="10245" max="10245" width="17" style="116" customWidth="1"/>
    <col min="10246" max="10246" width="14.140625" style="116" customWidth="1"/>
    <col min="10247" max="10247" width="15.140625" style="116" customWidth="1"/>
    <col min="10248" max="10248" width="19.42578125" style="116" customWidth="1"/>
    <col min="10249" max="10249" width="9.28515625" style="116" customWidth="1"/>
    <col min="10250" max="10250" width="9.85546875" style="116" customWidth="1"/>
    <col min="10251" max="10251" width="8" style="116" customWidth="1"/>
    <col min="10252" max="10252" width="7.85546875" style="116" customWidth="1"/>
    <col min="10253" max="10255" width="0" style="116" hidden="1" customWidth="1"/>
    <col min="10256" max="10496" width="9.140625" style="116"/>
    <col min="10497" max="10497" width="5.7109375" style="116" customWidth="1"/>
    <col min="10498" max="10498" width="16.7109375" style="116" customWidth="1"/>
    <col min="10499" max="10499" width="25.28515625" style="116" customWidth="1"/>
    <col min="10500" max="10500" width="14.5703125" style="116" customWidth="1"/>
    <col min="10501" max="10501" width="17" style="116" customWidth="1"/>
    <col min="10502" max="10502" width="14.140625" style="116" customWidth="1"/>
    <col min="10503" max="10503" width="15.140625" style="116" customWidth="1"/>
    <col min="10504" max="10504" width="19.42578125" style="116" customWidth="1"/>
    <col min="10505" max="10505" width="9.28515625" style="116" customWidth="1"/>
    <col min="10506" max="10506" width="9.85546875" style="116" customWidth="1"/>
    <col min="10507" max="10507" width="8" style="116" customWidth="1"/>
    <col min="10508" max="10508" width="7.85546875" style="116" customWidth="1"/>
    <col min="10509" max="10511" width="0" style="116" hidden="1" customWidth="1"/>
    <col min="10512" max="10752" width="9.140625" style="116"/>
    <col min="10753" max="10753" width="5.7109375" style="116" customWidth="1"/>
    <col min="10754" max="10754" width="16.7109375" style="116" customWidth="1"/>
    <col min="10755" max="10755" width="25.28515625" style="116" customWidth="1"/>
    <col min="10756" max="10756" width="14.5703125" style="116" customWidth="1"/>
    <col min="10757" max="10757" width="17" style="116" customWidth="1"/>
    <col min="10758" max="10758" width="14.140625" style="116" customWidth="1"/>
    <col min="10759" max="10759" width="15.140625" style="116" customWidth="1"/>
    <col min="10760" max="10760" width="19.42578125" style="116" customWidth="1"/>
    <col min="10761" max="10761" width="9.28515625" style="116" customWidth="1"/>
    <col min="10762" max="10762" width="9.85546875" style="116" customWidth="1"/>
    <col min="10763" max="10763" width="8" style="116" customWidth="1"/>
    <col min="10764" max="10764" width="7.85546875" style="116" customWidth="1"/>
    <col min="10765" max="10767" width="0" style="116" hidden="1" customWidth="1"/>
    <col min="10768" max="11008" width="9.140625" style="116"/>
    <col min="11009" max="11009" width="5.7109375" style="116" customWidth="1"/>
    <col min="11010" max="11010" width="16.7109375" style="116" customWidth="1"/>
    <col min="11011" max="11011" width="25.28515625" style="116" customWidth="1"/>
    <col min="11012" max="11012" width="14.5703125" style="116" customWidth="1"/>
    <col min="11013" max="11013" width="17" style="116" customWidth="1"/>
    <col min="11014" max="11014" width="14.140625" style="116" customWidth="1"/>
    <col min="11015" max="11015" width="15.140625" style="116" customWidth="1"/>
    <col min="11016" max="11016" width="19.42578125" style="116" customWidth="1"/>
    <col min="11017" max="11017" width="9.28515625" style="116" customWidth="1"/>
    <col min="11018" max="11018" width="9.85546875" style="116" customWidth="1"/>
    <col min="11019" max="11019" width="8" style="116" customWidth="1"/>
    <col min="11020" max="11020" width="7.85546875" style="116" customWidth="1"/>
    <col min="11021" max="11023" width="0" style="116" hidden="1" customWidth="1"/>
    <col min="11024" max="11264" width="9.140625" style="116"/>
    <col min="11265" max="11265" width="5.7109375" style="116" customWidth="1"/>
    <col min="11266" max="11266" width="16.7109375" style="116" customWidth="1"/>
    <col min="11267" max="11267" width="25.28515625" style="116" customWidth="1"/>
    <col min="11268" max="11268" width="14.5703125" style="116" customWidth="1"/>
    <col min="11269" max="11269" width="17" style="116" customWidth="1"/>
    <col min="11270" max="11270" width="14.140625" style="116" customWidth="1"/>
    <col min="11271" max="11271" width="15.140625" style="116" customWidth="1"/>
    <col min="11272" max="11272" width="19.42578125" style="116" customWidth="1"/>
    <col min="11273" max="11273" width="9.28515625" style="116" customWidth="1"/>
    <col min="11274" max="11274" width="9.85546875" style="116" customWidth="1"/>
    <col min="11275" max="11275" width="8" style="116" customWidth="1"/>
    <col min="11276" max="11276" width="7.85546875" style="116" customWidth="1"/>
    <col min="11277" max="11279" width="0" style="116" hidden="1" customWidth="1"/>
    <col min="11280" max="11520" width="9.140625" style="116"/>
    <col min="11521" max="11521" width="5.7109375" style="116" customWidth="1"/>
    <col min="11522" max="11522" width="16.7109375" style="116" customWidth="1"/>
    <col min="11523" max="11523" width="25.28515625" style="116" customWidth="1"/>
    <col min="11524" max="11524" width="14.5703125" style="116" customWidth="1"/>
    <col min="11525" max="11525" width="17" style="116" customWidth="1"/>
    <col min="11526" max="11526" width="14.140625" style="116" customWidth="1"/>
    <col min="11527" max="11527" width="15.140625" style="116" customWidth="1"/>
    <col min="11528" max="11528" width="19.42578125" style="116" customWidth="1"/>
    <col min="11529" max="11529" width="9.28515625" style="116" customWidth="1"/>
    <col min="11530" max="11530" width="9.85546875" style="116" customWidth="1"/>
    <col min="11531" max="11531" width="8" style="116" customWidth="1"/>
    <col min="11532" max="11532" width="7.85546875" style="116" customWidth="1"/>
    <col min="11533" max="11535" width="0" style="116" hidden="1" customWidth="1"/>
    <col min="11536" max="11776" width="9.140625" style="116"/>
    <col min="11777" max="11777" width="5.7109375" style="116" customWidth="1"/>
    <col min="11778" max="11778" width="16.7109375" style="116" customWidth="1"/>
    <col min="11779" max="11779" width="25.28515625" style="116" customWidth="1"/>
    <col min="11780" max="11780" width="14.5703125" style="116" customWidth="1"/>
    <col min="11781" max="11781" width="17" style="116" customWidth="1"/>
    <col min="11782" max="11782" width="14.140625" style="116" customWidth="1"/>
    <col min="11783" max="11783" width="15.140625" style="116" customWidth="1"/>
    <col min="11784" max="11784" width="19.42578125" style="116" customWidth="1"/>
    <col min="11785" max="11785" width="9.28515625" style="116" customWidth="1"/>
    <col min="11786" max="11786" width="9.85546875" style="116" customWidth="1"/>
    <col min="11787" max="11787" width="8" style="116" customWidth="1"/>
    <col min="11788" max="11788" width="7.85546875" style="116" customWidth="1"/>
    <col min="11789" max="11791" width="0" style="116" hidden="1" customWidth="1"/>
    <col min="11792" max="12032" width="9.140625" style="116"/>
    <col min="12033" max="12033" width="5.7109375" style="116" customWidth="1"/>
    <col min="12034" max="12034" width="16.7109375" style="116" customWidth="1"/>
    <col min="12035" max="12035" width="25.28515625" style="116" customWidth="1"/>
    <col min="12036" max="12036" width="14.5703125" style="116" customWidth="1"/>
    <col min="12037" max="12037" width="17" style="116" customWidth="1"/>
    <col min="12038" max="12038" width="14.140625" style="116" customWidth="1"/>
    <col min="12039" max="12039" width="15.140625" style="116" customWidth="1"/>
    <col min="12040" max="12040" width="19.42578125" style="116" customWidth="1"/>
    <col min="12041" max="12041" width="9.28515625" style="116" customWidth="1"/>
    <col min="12042" max="12042" width="9.85546875" style="116" customWidth="1"/>
    <col min="12043" max="12043" width="8" style="116" customWidth="1"/>
    <col min="12044" max="12044" width="7.85546875" style="116" customWidth="1"/>
    <col min="12045" max="12047" width="0" style="116" hidden="1" customWidth="1"/>
    <col min="12048" max="12288" width="9.140625" style="116"/>
    <col min="12289" max="12289" width="5.7109375" style="116" customWidth="1"/>
    <col min="12290" max="12290" width="16.7109375" style="116" customWidth="1"/>
    <col min="12291" max="12291" width="25.28515625" style="116" customWidth="1"/>
    <col min="12292" max="12292" width="14.5703125" style="116" customWidth="1"/>
    <col min="12293" max="12293" width="17" style="116" customWidth="1"/>
    <col min="12294" max="12294" width="14.140625" style="116" customWidth="1"/>
    <col min="12295" max="12295" width="15.140625" style="116" customWidth="1"/>
    <col min="12296" max="12296" width="19.42578125" style="116" customWidth="1"/>
    <col min="12297" max="12297" width="9.28515625" style="116" customWidth="1"/>
    <col min="12298" max="12298" width="9.85546875" style="116" customWidth="1"/>
    <col min="12299" max="12299" width="8" style="116" customWidth="1"/>
    <col min="12300" max="12300" width="7.85546875" style="116" customWidth="1"/>
    <col min="12301" max="12303" width="0" style="116" hidden="1" customWidth="1"/>
    <col min="12304" max="12544" width="9.140625" style="116"/>
    <col min="12545" max="12545" width="5.7109375" style="116" customWidth="1"/>
    <col min="12546" max="12546" width="16.7109375" style="116" customWidth="1"/>
    <col min="12547" max="12547" width="25.28515625" style="116" customWidth="1"/>
    <col min="12548" max="12548" width="14.5703125" style="116" customWidth="1"/>
    <col min="12549" max="12549" width="17" style="116" customWidth="1"/>
    <col min="12550" max="12550" width="14.140625" style="116" customWidth="1"/>
    <col min="12551" max="12551" width="15.140625" style="116" customWidth="1"/>
    <col min="12552" max="12552" width="19.42578125" style="116" customWidth="1"/>
    <col min="12553" max="12553" width="9.28515625" style="116" customWidth="1"/>
    <col min="12554" max="12554" width="9.85546875" style="116" customWidth="1"/>
    <col min="12555" max="12555" width="8" style="116" customWidth="1"/>
    <col min="12556" max="12556" width="7.85546875" style="116" customWidth="1"/>
    <col min="12557" max="12559" width="0" style="116" hidden="1" customWidth="1"/>
    <col min="12560" max="12800" width="9.140625" style="116"/>
    <col min="12801" max="12801" width="5.7109375" style="116" customWidth="1"/>
    <col min="12802" max="12802" width="16.7109375" style="116" customWidth="1"/>
    <col min="12803" max="12803" width="25.28515625" style="116" customWidth="1"/>
    <col min="12804" max="12804" width="14.5703125" style="116" customWidth="1"/>
    <col min="12805" max="12805" width="17" style="116" customWidth="1"/>
    <col min="12806" max="12806" width="14.140625" style="116" customWidth="1"/>
    <col min="12807" max="12807" width="15.140625" style="116" customWidth="1"/>
    <col min="12808" max="12808" width="19.42578125" style="116" customWidth="1"/>
    <col min="12809" max="12809" width="9.28515625" style="116" customWidth="1"/>
    <col min="12810" max="12810" width="9.85546875" style="116" customWidth="1"/>
    <col min="12811" max="12811" width="8" style="116" customWidth="1"/>
    <col min="12812" max="12812" width="7.85546875" style="116" customWidth="1"/>
    <col min="12813" max="12815" width="0" style="116" hidden="1" customWidth="1"/>
    <col min="12816" max="13056" width="9.140625" style="116"/>
    <col min="13057" max="13057" width="5.7109375" style="116" customWidth="1"/>
    <col min="13058" max="13058" width="16.7109375" style="116" customWidth="1"/>
    <col min="13059" max="13059" width="25.28515625" style="116" customWidth="1"/>
    <col min="13060" max="13060" width="14.5703125" style="116" customWidth="1"/>
    <col min="13061" max="13061" width="17" style="116" customWidth="1"/>
    <col min="13062" max="13062" width="14.140625" style="116" customWidth="1"/>
    <col min="13063" max="13063" width="15.140625" style="116" customWidth="1"/>
    <col min="13064" max="13064" width="19.42578125" style="116" customWidth="1"/>
    <col min="13065" max="13065" width="9.28515625" style="116" customWidth="1"/>
    <col min="13066" max="13066" width="9.85546875" style="116" customWidth="1"/>
    <col min="13067" max="13067" width="8" style="116" customWidth="1"/>
    <col min="13068" max="13068" width="7.85546875" style="116" customWidth="1"/>
    <col min="13069" max="13071" width="0" style="116" hidden="1" customWidth="1"/>
    <col min="13072" max="13312" width="9.140625" style="116"/>
    <col min="13313" max="13313" width="5.7109375" style="116" customWidth="1"/>
    <col min="13314" max="13314" width="16.7109375" style="116" customWidth="1"/>
    <col min="13315" max="13315" width="25.28515625" style="116" customWidth="1"/>
    <col min="13316" max="13316" width="14.5703125" style="116" customWidth="1"/>
    <col min="13317" max="13317" width="17" style="116" customWidth="1"/>
    <col min="13318" max="13318" width="14.140625" style="116" customWidth="1"/>
    <col min="13319" max="13319" width="15.140625" style="116" customWidth="1"/>
    <col min="13320" max="13320" width="19.42578125" style="116" customWidth="1"/>
    <col min="13321" max="13321" width="9.28515625" style="116" customWidth="1"/>
    <col min="13322" max="13322" width="9.85546875" style="116" customWidth="1"/>
    <col min="13323" max="13323" width="8" style="116" customWidth="1"/>
    <col min="13324" max="13324" width="7.85546875" style="116" customWidth="1"/>
    <col min="13325" max="13327" width="0" style="116" hidden="1" customWidth="1"/>
    <col min="13328" max="13568" width="9.140625" style="116"/>
    <col min="13569" max="13569" width="5.7109375" style="116" customWidth="1"/>
    <col min="13570" max="13570" width="16.7109375" style="116" customWidth="1"/>
    <col min="13571" max="13571" width="25.28515625" style="116" customWidth="1"/>
    <col min="13572" max="13572" width="14.5703125" style="116" customWidth="1"/>
    <col min="13573" max="13573" width="17" style="116" customWidth="1"/>
    <col min="13574" max="13574" width="14.140625" style="116" customWidth="1"/>
    <col min="13575" max="13575" width="15.140625" style="116" customWidth="1"/>
    <col min="13576" max="13576" width="19.42578125" style="116" customWidth="1"/>
    <col min="13577" max="13577" width="9.28515625" style="116" customWidth="1"/>
    <col min="13578" max="13578" width="9.85546875" style="116" customWidth="1"/>
    <col min="13579" max="13579" width="8" style="116" customWidth="1"/>
    <col min="13580" max="13580" width="7.85546875" style="116" customWidth="1"/>
    <col min="13581" max="13583" width="0" style="116" hidden="1" customWidth="1"/>
    <col min="13584" max="13824" width="9.140625" style="116"/>
    <col min="13825" max="13825" width="5.7109375" style="116" customWidth="1"/>
    <col min="13826" max="13826" width="16.7109375" style="116" customWidth="1"/>
    <col min="13827" max="13827" width="25.28515625" style="116" customWidth="1"/>
    <col min="13828" max="13828" width="14.5703125" style="116" customWidth="1"/>
    <col min="13829" max="13829" width="17" style="116" customWidth="1"/>
    <col min="13830" max="13830" width="14.140625" style="116" customWidth="1"/>
    <col min="13831" max="13831" width="15.140625" style="116" customWidth="1"/>
    <col min="13832" max="13832" width="19.42578125" style="116" customWidth="1"/>
    <col min="13833" max="13833" width="9.28515625" style="116" customWidth="1"/>
    <col min="13834" max="13834" width="9.85546875" style="116" customWidth="1"/>
    <col min="13835" max="13835" width="8" style="116" customWidth="1"/>
    <col min="13836" max="13836" width="7.85546875" style="116" customWidth="1"/>
    <col min="13837" max="13839" width="0" style="116" hidden="1" customWidth="1"/>
    <col min="13840" max="14080" width="9.140625" style="116"/>
    <col min="14081" max="14081" width="5.7109375" style="116" customWidth="1"/>
    <col min="14082" max="14082" width="16.7109375" style="116" customWidth="1"/>
    <col min="14083" max="14083" width="25.28515625" style="116" customWidth="1"/>
    <col min="14084" max="14084" width="14.5703125" style="116" customWidth="1"/>
    <col min="14085" max="14085" width="17" style="116" customWidth="1"/>
    <col min="14086" max="14086" width="14.140625" style="116" customWidth="1"/>
    <col min="14087" max="14087" width="15.140625" style="116" customWidth="1"/>
    <col min="14088" max="14088" width="19.42578125" style="116" customWidth="1"/>
    <col min="14089" max="14089" width="9.28515625" style="116" customWidth="1"/>
    <col min="14090" max="14090" width="9.85546875" style="116" customWidth="1"/>
    <col min="14091" max="14091" width="8" style="116" customWidth="1"/>
    <col min="14092" max="14092" width="7.85546875" style="116" customWidth="1"/>
    <col min="14093" max="14095" width="0" style="116" hidden="1" customWidth="1"/>
    <col min="14096" max="14336" width="9.140625" style="116"/>
    <col min="14337" max="14337" width="5.7109375" style="116" customWidth="1"/>
    <col min="14338" max="14338" width="16.7109375" style="116" customWidth="1"/>
    <col min="14339" max="14339" width="25.28515625" style="116" customWidth="1"/>
    <col min="14340" max="14340" width="14.5703125" style="116" customWidth="1"/>
    <col min="14341" max="14341" width="17" style="116" customWidth="1"/>
    <col min="14342" max="14342" width="14.140625" style="116" customWidth="1"/>
    <col min="14343" max="14343" width="15.140625" style="116" customWidth="1"/>
    <col min="14344" max="14344" width="19.42578125" style="116" customWidth="1"/>
    <col min="14345" max="14345" width="9.28515625" style="116" customWidth="1"/>
    <col min="14346" max="14346" width="9.85546875" style="116" customWidth="1"/>
    <col min="14347" max="14347" width="8" style="116" customWidth="1"/>
    <col min="14348" max="14348" width="7.85546875" style="116" customWidth="1"/>
    <col min="14349" max="14351" width="0" style="116" hidden="1" customWidth="1"/>
    <col min="14352" max="14592" width="9.140625" style="116"/>
    <col min="14593" max="14593" width="5.7109375" style="116" customWidth="1"/>
    <col min="14594" max="14594" width="16.7109375" style="116" customWidth="1"/>
    <col min="14595" max="14595" width="25.28515625" style="116" customWidth="1"/>
    <col min="14596" max="14596" width="14.5703125" style="116" customWidth="1"/>
    <col min="14597" max="14597" width="17" style="116" customWidth="1"/>
    <col min="14598" max="14598" width="14.140625" style="116" customWidth="1"/>
    <col min="14599" max="14599" width="15.140625" style="116" customWidth="1"/>
    <col min="14600" max="14600" width="19.42578125" style="116" customWidth="1"/>
    <col min="14601" max="14601" width="9.28515625" style="116" customWidth="1"/>
    <col min="14602" max="14602" width="9.85546875" style="116" customWidth="1"/>
    <col min="14603" max="14603" width="8" style="116" customWidth="1"/>
    <col min="14604" max="14604" width="7.85546875" style="116" customWidth="1"/>
    <col min="14605" max="14607" width="0" style="116" hidden="1" customWidth="1"/>
    <col min="14608" max="14848" width="9.140625" style="116"/>
    <col min="14849" max="14849" width="5.7109375" style="116" customWidth="1"/>
    <col min="14850" max="14850" width="16.7109375" style="116" customWidth="1"/>
    <col min="14851" max="14851" width="25.28515625" style="116" customWidth="1"/>
    <col min="14852" max="14852" width="14.5703125" style="116" customWidth="1"/>
    <col min="14853" max="14853" width="17" style="116" customWidth="1"/>
    <col min="14854" max="14854" width="14.140625" style="116" customWidth="1"/>
    <col min="14855" max="14855" width="15.140625" style="116" customWidth="1"/>
    <col min="14856" max="14856" width="19.42578125" style="116" customWidth="1"/>
    <col min="14857" max="14857" width="9.28515625" style="116" customWidth="1"/>
    <col min="14858" max="14858" width="9.85546875" style="116" customWidth="1"/>
    <col min="14859" max="14859" width="8" style="116" customWidth="1"/>
    <col min="14860" max="14860" width="7.85546875" style="116" customWidth="1"/>
    <col min="14861" max="14863" width="0" style="116" hidden="1" customWidth="1"/>
    <col min="14864" max="15104" width="9.140625" style="116"/>
    <col min="15105" max="15105" width="5.7109375" style="116" customWidth="1"/>
    <col min="15106" max="15106" width="16.7109375" style="116" customWidth="1"/>
    <col min="15107" max="15107" width="25.28515625" style="116" customWidth="1"/>
    <col min="15108" max="15108" width="14.5703125" style="116" customWidth="1"/>
    <col min="15109" max="15109" width="17" style="116" customWidth="1"/>
    <col min="15110" max="15110" width="14.140625" style="116" customWidth="1"/>
    <col min="15111" max="15111" width="15.140625" style="116" customWidth="1"/>
    <col min="15112" max="15112" width="19.42578125" style="116" customWidth="1"/>
    <col min="15113" max="15113" width="9.28515625" style="116" customWidth="1"/>
    <col min="15114" max="15114" width="9.85546875" style="116" customWidth="1"/>
    <col min="15115" max="15115" width="8" style="116" customWidth="1"/>
    <col min="15116" max="15116" width="7.85546875" style="116" customWidth="1"/>
    <col min="15117" max="15119" width="0" style="116" hidden="1" customWidth="1"/>
    <col min="15120" max="15360" width="9.140625" style="116"/>
    <col min="15361" max="15361" width="5.7109375" style="116" customWidth="1"/>
    <col min="15362" max="15362" width="16.7109375" style="116" customWidth="1"/>
    <col min="15363" max="15363" width="25.28515625" style="116" customWidth="1"/>
    <col min="15364" max="15364" width="14.5703125" style="116" customWidth="1"/>
    <col min="15365" max="15365" width="17" style="116" customWidth="1"/>
    <col min="15366" max="15366" width="14.140625" style="116" customWidth="1"/>
    <col min="15367" max="15367" width="15.140625" style="116" customWidth="1"/>
    <col min="15368" max="15368" width="19.42578125" style="116" customWidth="1"/>
    <col min="15369" max="15369" width="9.28515625" style="116" customWidth="1"/>
    <col min="15370" max="15370" width="9.85546875" style="116" customWidth="1"/>
    <col min="15371" max="15371" width="8" style="116" customWidth="1"/>
    <col min="15372" max="15372" width="7.85546875" style="116" customWidth="1"/>
    <col min="15373" max="15375" width="0" style="116" hidden="1" customWidth="1"/>
    <col min="15376" max="15616" width="9.140625" style="116"/>
    <col min="15617" max="15617" width="5.7109375" style="116" customWidth="1"/>
    <col min="15618" max="15618" width="16.7109375" style="116" customWidth="1"/>
    <col min="15619" max="15619" width="25.28515625" style="116" customWidth="1"/>
    <col min="15620" max="15620" width="14.5703125" style="116" customWidth="1"/>
    <col min="15621" max="15621" width="17" style="116" customWidth="1"/>
    <col min="15622" max="15622" width="14.140625" style="116" customWidth="1"/>
    <col min="15623" max="15623" width="15.140625" style="116" customWidth="1"/>
    <col min="15624" max="15624" width="19.42578125" style="116" customWidth="1"/>
    <col min="15625" max="15625" width="9.28515625" style="116" customWidth="1"/>
    <col min="15626" max="15626" width="9.85546875" style="116" customWidth="1"/>
    <col min="15627" max="15627" width="8" style="116" customWidth="1"/>
    <col min="15628" max="15628" width="7.85546875" style="116" customWidth="1"/>
    <col min="15629" max="15631" width="0" style="116" hidden="1" customWidth="1"/>
    <col min="15632" max="15872" width="9.140625" style="116"/>
    <col min="15873" max="15873" width="5.7109375" style="116" customWidth="1"/>
    <col min="15874" max="15874" width="16.7109375" style="116" customWidth="1"/>
    <col min="15875" max="15875" width="25.28515625" style="116" customWidth="1"/>
    <col min="15876" max="15876" width="14.5703125" style="116" customWidth="1"/>
    <col min="15877" max="15877" width="17" style="116" customWidth="1"/>
    <col min="15878" max="15878" width="14.140625" style="116" customWidth="1"/>
    <col min="15879" max="15879" width="15.140625" style="116" customWidth="1"/>
    <col min="15880" max="15880" width="19.42578125" style="116" customWidth="1"/>
    <col min="15881" max="15881" width="9.28515625" style="116" customWidth="1"/>
    <col min="15882" max="15882" width="9.85546875" style="116" customWidth="1"/>
    <col min="15883" max="15883" width="8" style="116" customWidth="1"/>
    <col min="15884" max="15884" width="7.85546875" style="116" customWidth="1"/>
    <col min="15885" max="15887" width="0" style="116" hidden="1" customWidth="1"/>
    <col min="15888" max="16128" width="9.140625" style="116"/>
    <col min="16129" max="16129" width="5.7109375" style="116" customWidth="1"/>
    <col min="16130" max="16130" width="16.7109375" style="116" customWidth="1"/>
    <col min="16131" max="16131" width="25.28515625" style="116" customWidth="1"/>
    <col min="16132" max="16132" width="14.5703125" style="116" customWidth="1"/>
    <col min="16133" max="16133" width="17" style="116" customWidth="1"/>
    <col min="16134" max="16134" width="14.140625" style="116" customWidth="1"/>
    <col min="16135" max="16135" width="15.140625" style="116" customWidth="1"/>
    <col min="16136" max="16136" width="19.42578125" style="116" customWidth="1"/>
    <col min="16137" max="16137" width="9.28515625" style="116" customWidth="1"/>
    <col min="16138" max="16138" width="9.85546875" style="116" customWidth="1"/>
    <col min="16139" max="16139" width="8" style="116" customWidth="1"/>
    <col min="16140" max="16140" width="7.85546875" style="116" customWidth="1"/>
    <col min="16141" max="16143" width="0" style="116" hidden="1" customWidth="1"/>
    <col min="16144" max="16384" width="9.140625" style="116"/>
  </cols>
  <sheetData>
    <row r="1" spans="2:18" ht="12" customHeight="1">
      <c r="H1" s="606" t="s">
        <v>273</v>
      </c>
      <c r="I1" s="607"/>
    </row>
    <row r="2" spans="2:18" ht="12" customHeight="1">
      <c r="D2" s="118"/>
      <c r="E2" s="118"/>
      <c r="F2" s="608" t="s">
        <v>274</v>
      </c>
      <c r="G2" s="609"/>
      <c r="H2" s="609"/>
      <c r="I2" s="610"/>
      <c r="J2" s="119"/>
      <c r="K2" s="119"/>
    </row>
    <row r="3" spans="2:18" ht="12" customHeight="1">
      <c r="D3" s="118"/>
      <c r="E3" s="118"/>
      <c r="F3" s="608" t="s">
        <v>275</v>
      </c>
      <c r="G3" s="609"/>
      <c r="H3" s="609"/>
      <c r="I3" s="119"/>
      <c r="J3" s="119"/>
      <c r="K3" s="119"/>
    </row>
    <row r="4" spans="2:18" ht="12" customHeight="1">
      <c r="D4" s="118"/>
      <c r="E4" s="118"/>
      <c r="F4" s="608" t="s">
        <v>276</v>
      </c>
      <c r="G4" s="609"/>
      <c r="H4" s="609"/>
      <c r="I4" s="119"/>
      <c r="J4" s="119"/>
      <c r="K4" s="119"/>
    </row>
    <row r="5" spans="2:18" ht="12" customHeight="1">
      <c r="D5" s="118"/>
      <c r="E5" s="118"/>
      <c r="F5" s="118" t="s">
        <v>277</v>
      </c>
      <c r="G5" s="118"/>
      <c r="H5" s="118"/>
      <c r="I5" s="118"/>
      <c r="J5" s="119"/>
      <c r="K5" s="119"/>
    </row>
    <row r="6" spans="2:18" ht="21.75" customHeight="1">
      <c r="C6" s="611" t="s">
        <v>278</v>
      </c>
      <c r="D6" s="611"/>
      <c r="E6" s="611"/>
      <c r="F6" s="611"/>
      <c r="G6" s="611"/>
      <c r="H6" s="611"/>
      <c r="I6" s="120"/>
      <c r="J6" s="121"/>
      <c r="K6" s="118"/>
    </row>
    <row r="7" spans="2:18" ht="9" customHeight="1">
      <c r="B7" s="122"/>
      <c r="C7" s="120"/>
      <c r="D7" s="120"/>
      <c r="E7" s="120"/>
      <c r="F7" s="120"/>
      <c r="G7" s="120"/>
      <c r="H7" s="120"/>
      <c r="I7" s="122"/>
      <c r="J7" s="122"/>
      <c r="K7" s="122"/>
    </row>
    <row r="8" spans="2:18" ht="15.75" customHeight="1">
      <c r="B8" s="123"/>
      <c r="C8" s="604" t="s">
        <v>279</v>
      </c>
      <c r="D8" s="605"/>
      <c r="E8" s="605"/>
      <c r="F8" s="605"/>
      <c r="G8" s="605"/>
      <c r="H8" s="605"/>
      <c r="I8" s="123"/>
      <c r="J8" s="123"/>
      <c r="K8" s="123"/>
      <c r="L8" s="124"/>
      <c r="M8" s="124"/>
      <c r="N8" s="125"/>
      <c r="O8" s="125"/>
      <c r="P8" s="125"/>
      <c r="Q8" s="125"/>
      <c r="R8" s="125"/>
    </row>
    <row r="9" spans="2:18" ht="19.5" customHeight="1">
      <c r="C9" s="612" t="s">
        <v>280</v>
      </c>
      <c r="D9" s="612"/>
      <c r="E9" s="612"/>
      <c r="F9" s="612"/>
      <c r="G9" s="612"/>
      <c r="H9" s="612"/>
      <c r="I9" s="126"/>
      <c r="J9" s="126"/>
      <c r="K9" s="126"/>
      <c r="L9" s="126"/>
      <c r="M9" s="126"/>
      <c r="N9" s="126"/>
      <c r="O9" s="126"/>
      <c r="P9" s="126"/>
      <c r="Q9" s="126"/>
      <c r="R9" s="126"/>
    </row>
    <row r="10" spans="2:18" ht="34.15" customHeight="1">
      <c r="B10" s="613" t="s">
        <v>492</v>
      </c>
      <c r="C10" s="613"/>
      <c r="D10" s="613"/>
      <c r="E10" s="613"/>
      <c r="F10" s="613"/>
      <c r="G10" s="613"/>
      <c r="H10" s="613"/>
      <c r="I10" s="127"/>
      <c r="J10" s="127"/>
      <c r="K10" s="127"/>
      <c r="L10" s="128"/>
      <c r="M10" s="128"/>
      <c r="N10" s="128"/>
      <c r="O10" s="128"/>
      <c r="P10" s="128"/>
      <c r="Q10" s="128"/>
      <c r="R10" s="128"/>
    </row>
    <row r="11" spans="2:18" ht="28.5" customHeight="1">
      <c r="C11" s="129"/>
      <c r="D11" s="129"/>
      <c r="E11" s="392">
        <v>44565</v>
      </c>
      <c r="F11" s="130"/>
    </row>
    <row r="12" spans="2:18" ht="12.75">
      <c r="C12" s="129"/>
      <c r="D12" s="614" t="s">
        <v>515</v>
      </c>
      <c r="E12" s="614"/>
      <c r="F12" s="116"/>
    </row>
    <row r="13" spans="2:18" ht="12.75">
      <c r="C13" s="129"/>
      <c r="D13" s="116"/>
      <c r="E13" s="131" t="s">
        <v>514</v>
      </c>
      <c r="F13" s="131"/>
    </row>
    <row r="14" spans="2:18" ht="12.75">
      <c r="C14" s="116"/>
      <c r="D14" s="116"/>
      <c r="E14" s="132" t="s">
        <v>282</v>
      </c>
      <c r="F14" s="132"/>
    </row>
    <row r="15" spans="2:18" ht="5.45" customHeight="1">
      <c r="B15" s="133"/>
      <c r="H15" s="124"/>
    </row>
    <row r="16" spans="2:18" ht="17.25" customHeight="1">
      <c r="B16" s="134"/>
      <c r="H16" s="135" t="s">
        <v>283</v>
      </c>
    </row>
    <row r="17" spans="1:12" ht="22.5" customHeight="1">
      <c r="B17" s="615" t="s">
        <v>284</v>
      </c>
      <c r="C17" s="615" t="s">
        <v>285</v>
      </c>
      <c r="D17" s="617" t="s">
        <v>286</v>
      </c>
      <c r="E17" s="618"/>
      <c r="F17" s="618"/>
      <c r="G17" s="618"/>
      <c r="H17" s="619"/>
    </row>
    <row r="18" spans="1:12" ht="21" hidden="1" customHeight="1">
      <c r="B18" s="616"/>
      <c r="C18" s="616"/>
      <c r="D18" s="136"/>
      <c r="E18" s="137"/>
      <c r="F18" s="137"/>
      <c r="G18" s="137"/>
      <c r="H18" s="138"/>
    </row>
    <row r="19" spans="1:12" ht="12.75" hidden="1" customHeight="1">
      <c r="B19" s="616"/>
      <c r="C19" s="616"/>
      <c r="D19" s="615" t="s">
        <v>287</v>
      </c>
      <c r="E19" s="615" t="s">
        <v>288</v>
      </c>
      <c r="F19" s="621" t="s">
        <v>289</v>
      </c>
      <c r="G19" s="615" t="s">
        <v>290</v>
      </c>
      <c r="H19" s="615" t="s">
        <v>291</v>
      </c>
    </row>
    <row r="20" spans="1:12" ht="47.25" customHeight="1">
      <c r="B20" s="616"/>
      <c r="C20" s="616"/>
      <c r="D20" s="620"/>
      <c r="E20" s="620"/>
      <c r="F20" s="622"/>
      <c r="G20" s="620"/>
      <c r="H20" s="620"/>
    </row>
    <row r="21" spans="1:12" ht="11.25" customHeight="1">
      <c r="B21" s="139">
        <v>1</v>
      </c>
      <c r="C21" s="140">
        <v>2</v>
      </c>
      <c r="D21" s="139">
        <v>3</v>
      </c>
      <c r="E21" s="139">
        <v>4</v>
      </c>
      <c r="F21" s="139">
        <v>5</v>
      </c>
      <c r="G21" s="139">
        <v>6</v>
      </c>
      <c r="H21" s="139">
        <v>7</v>
      </c>
    </row>
    <row r="22" spans="1:12" ht="14.45" customHeight="1">
      <c r="B22" s="141"/>
      <c r="C22" s="141"/>
      <c r="D22" s="142"/>
      <c r="E22" s="143"/>
      <c r="F22" s="143"/>
      <c r="G22" s="144"/>
      <c r="H22" s="144"/>
    </row>
    <row r="23" spans="1:12" ht="29.25" customHeight="1">
      <c r="B23" s="141">
        <v>741</v>
      </c>
      <c r="C23" s="145" t="s">
        <v>292</v>
      </c>
      <c r="D23" s="142">
        <v>769.9</v>
      </c>
      <c r="E23" s="143">
        <v>958</v>
      </c>
      <c r="F23" s="143">
        <v>1727.9</v>
      </c>
      <c r="G23" s="146" t="s">
        <v>293</v>
      </c>
      <c r="H23" s="146">
        <f>D23+E23-F23</f>
        <v>0</v>
      </c>
    </row>
    <row r="24" spans="1:12" ht="14.45" customHeight="1">
      <c r="B24" s="141"/>
      <c r="C24" s="141"/>
      <c r="D24" s="142"/>
      <c r="E24" s="143"/>
      <c r="F24" s="143"/>
      <c r="G24" s="146"/>
      <c r="H24" s="146"/>
    </row>
    <row r="25" spans="1:12" ht="14.45" customHeight="1">
      <c r="B25" s="141"/>
      <c r="C25" s="141"/>
      <c r="D25" s="142"/>
      <c r="E25" s="143"/>
      <c r="F25" s="143"/>
      <c r="G25" s="146"/>
      <c r="H25" s="146"/>
    </row>
    <row r="26" spans="1:12" ht="14.45" customHeight="1">
      <c r="B26" s="141"/>
      <c r="C26" s="141"/>
      <c r="D26" s="142"/>
      <c r="E26" s="143"/>
      <c r="F26" s="143"/>
      <c r="G26" s="146"/>
      <c r="H26" s="146"/>
    </row>
    <row r="27" spans="1:12" ht="14.45" customHeight="1">
      <c r="B27" s="147"/>
      <c r="C27" s="148" t="s">
        <v>294</v>
      </c>
      <c r="D27" s="149">
        <f>SUM(D23:D26)</f>
        <v>769.9</v>
      </c>
      <c r="E27" s="150">
        <f>SUM(E23:E26)</f>
        <v>958</v>
      </c>
      <c r="F27" s="150">
        <f>SUM(F23:F26)</f>
        <v>1727.9</v>
      </c>
      <c r="G27" s="151" t="s">
        <v>293</v>
      </c>
      <c r="H27" s="150">
        <f>SUM(H23:H26)</f>
        <v>0</v>
      </c>
    </row>
    <row r="28" spans="1:12">
      <c r="C28" s="152"/>
      <c r="D28" s="152"/>
      <c r="E28" s="152"/>
      <c r="F28" s="152"/>
    </row>
    <row r="29" spans="1:12" ht="13.15" customHeight="1">
      <c r="A29" s="153"/>
      <c r="B29" s="153"/>
      <c r="C29" s="153"/>
      <c r="D29" s="153"/>
      <c r="E29" s="124"/>
      <c r="F29" s="124"/>
    </row>
    <row r="30" spans="1:12" ht="15.75">
      <c r="A30" s="154"/>
      <c r="B30" s="154"/>
      <c r="C30" s="154" t="s">
        <v>213</v>
      </c>
      <c r="D30" s="154"/>
      <c r="E30" s="155"/>
      <c r="F30" s="116"/>
      <c r="G30" s="625" t="s">
        <v>214</v>
      </c>
      <c r="H30" s="625"/>
      <c r="I30" s="124"/>
      <c r="J30" s="156"/>
      <c r="L30" s="157"/>
    </row>
    <row r="31" spans="1:12" ht="30.75" customHeight="1">
      <c r="B31" s="623" t="s">
        <v>295</v>
      </c>
      <c r="C31" s="623"/>
      <c r="D31" s="158"/>
      <c r="E31" s="159" t="s">
        <v>216</v>
      </c>
      <c r="F31" s="159"/>
      <c r="G31" s="624" t="s">
        <v>217</v>
      </c>
      <c r="H31" s="624"/>
      <c r="I31" s="160"/>
      <c r="J31" s="161"/>
      <c r="L31" s="162"/>
    </row>
    <row r="32" spans="1:12" ht="15.75">
      <c r="C32" s="116"/>
      <c r="D32" s="131"/>
      <c r="E32" s="116"/>
      <c r="F32" s="116"/>
      <c r="I32" s="131"/>
      <c r="J32" s="130"/>
      <c r="K32" s="130"/>
      <c r="L32" s="157"/>
    </row>
    <row r="33" spans="2:14" ht="14.25" customHeight="1">
      <c r="B33" s="626" t="s">
        <v>218</v>
      </c>
      <c r="C33" s="626"/>
      <c r="D33" s="163"/>
      <c r="E33" s="155"/>
      <c r="F33" s="116"/>
      <c r="G33" s="627" t="s">
        <v>219</v>
      </c>
      <c r="H33" s="627"/>
      <c r="I33" s="164"/>
      <c r="J33" s="156"/>
      <c r="L33" s="157"/>
      <c r="N33" s="165"/>
    </row>
    <row r="34" spans="2:14" ht="48.75" customHeight="1">
      <c r="B34" s="623" t="s">
        <v>296</v>
      </c>
      <c r="C34" s="623"/>
      <c r="D34" s="166"/>
      <c r="E34" s="159" t="s">
        <v>216</v>
      </c>
      <c r="F34" s="159"/>
      <c r="G34" s="624" t="s">
        <v>217</v>
      </c>
      <c r="H34" s="624"/>
      <c r="I34" s="167"/>
      <c r="J34" s="161"/>
      <c r="L34" s="162"/>
      <c r="N34" s="168"/>
    </row>
    <row r="35" spans="2:14">
      <c r="B35" s="122"/>
      <c r="C35" s="169"/>
      <c r="D35" s="169"/>
      <c r="E35" s="169"/>
      <c r="F35" s="169"/>
      <c r="G35" s="122"/>
      <c r="H35" s="122"/>
      <c r="I35" s="122"/>
      <c r="J35" s="122"/>
      <c r="K35" s="122"/>
    </row>
    <row r="36" spans="2:14">
      <c r="B36" s="122"/>
      <c r="C36" s="169"/>
      <c r="D36" s="169"/>
      <c r="E36" s="169"/>
      <c r="F36" s="169"/>
      <c r="G36" s="122"/>
      <c r="H36" s="122"/>
      <c r="I36" s="122"/>
      <c r="J36" s="122"/>
      <c r="K36" s="122"/>
    </row>
    <row r="37" spans="2:14">
      <c r="B37" s="122"/>
      <c r="C37" s="169"/>
      <c r="D37" s="169"/>
      <c r="E37" s="169"/>
      <c r="F37" s="169"/>
      <c r="G37" s="122"/>
      <c r="H37" s="122"/>
      <c r="I37" s="122"/>
      <c r="J37" s="122"/>
      <c r="K37" s="122"/>
    </row>
    <row r="38" spans="2:14">
      <c r="B38" s="122"/>
      <c r="C38" s="169"/>
      <c r="D38" s="169"/>
      <c r="E38" s="169"/>
      <c r="F38" s="169"/>
      <c r="G38" s="122"/>
      <c r="H38" s="122"/>
      <c r="I38" s="122"/>
      <c r="J38" s="122"/>
      <c r="K38" s="122"/>
    </row>
    <row r="39" spans="2:14">
      <c r="B39" s="122"/>
      <c r="C39" s="169"/>
      <c r="D39" s="169"/>
      <c r="E39" s="169"/>
      <c r="F39" s="169"/>
      <c r="G39" s="122"/>
      <c r="H39" s="122"/>
      <c r="I39" s="122"/>
      <c r="J39" s="122"/>
      <c r="K39" s="122"/>
    </row>
    <row r="40" spans="2:14">
      <c r="B40" s="122"/>
      <c r="C40" s="169"/>
      <c r="D40" s="169"/>
      <c r="E40" s="169"/>
      <c r="F40" s="169"/>
      <c r="G40" s="122"/>
      <c r="H40" s="122"/>
      <c r="I40" s="122"/>
      <c r="J40" s="122"/>
      <c r="K40" s="122"/>
    </row>
    <row r="41" spans="2:14">
      <c r="B41" s="122"/>
      <c r="C41" s="169"/>
      <c r="D41" s="169"/>
      <c r="E41" s="169"/>
      <c r="F41" s="169"/>
      <c r="G41" s="122"/>
      <c r="H41" s="122"/>
      <c r="I41" s="122"/>
      <c r="J41" s="122"/>
      <c r="K41" s="122"/>
    </row>
    <row r="42" spans="2:14">
      <c r="B42" s="122"/>
      <c r="C42" s="169"/>
      <c r="D42" s="169"/>
      <c r="E42" s="169"/>
      <c r="F42" s="169"/>
      <c r="G42" s="122"/>
      <c r="H42" s="122"/>
      <c r="I42" s="122"/>
      <c r="J42" s="122"/>
      <c r="K42" s="122"/>
    </row>
    <row r="43" spans="2:14">
      <c r="B43" s="122"/>
      <c r="C43" s="169"/>
      <c r="D43" s="169"/>
      <c r="E43" s="169"/>
      <c r="F43" s="169"/>
      <c r="G43" s="122"/>
      <c r="H43" s="122"/>
      <c r="I43" s="122"/>
      <c r="J43" s="122"/>
      <c r="K43" s="122"/>
    </row>
    <row r="44" spans="2:14">
      <c r="B44" s="122"/>
      <c r="C44" s="169"/>
      <c r="D44" s="169"/>
      <c r="E44" s="169"/>
      <c r="F44" s="169"/>
      <c r="G44" s="122"/>
      <c r="H44" s="122"/>
      <c r="I44" s="122"/>
      <c r="J44" s="122"/>
      <c r="K44" s="122"/>
    </row>
    <row r="45" spans="2:14">
      <c r="B45" s="122"/>
      <c r="C45" s="169"/>
      <c r="D45" s="169"/>
      <c r="E45" s="169"/>
      <c r="F45" s="169"/>
      <c r="G45" s="122"/>
      <c r="H45" s="122"/>
      <c r="I45" s="122"/>
      <c r="J45" s="122"/>
      <c r="K45" s="122"/>
    </row>
    <row r="46" spans="2:14">
      <c r="B46" s="122"/>
      <c r="C46" s="169"/>
      <c r="D46" s="169"/>
      <c r="E46" s="169"/>
      <c r="F46" s="169"/>
      <c r="G46" s="122"/>
      <c r="H46" s="122"/>
      <c r="I46" s="122"/>
      <c r="J46" s="122"/>
      <c r="K46" s="122"/>
    </row>
    <row r="47" spans="2:14">
      <c r="B47" s="122"/>
      <c r="C47" s="169"/>
      <c r="D47" s="169"/>
      <c r="E47" s="169"/>
      <c r="F47" s="169"/>
      <c r="G47" s="122"/>
      <c r="H47" s="122"/>
      <c r="I47" s="122"/>
      <c r="J47" s="122"/>
      <c r="K47" s="122"/>
    </row>
    <row r="48" spans="2:14">
      <c r="B48" s="122"/>
      <c r="C48" s="169"/>
      <c r="D48" s="169"/>
      <c r="E48" s="169"/>
      <c r="F48" s="169"/>
      <c r="G48" s="122"/>
      <c r="H48" s="122"/>
      <c r="I48" s="122"/>
      <c r="J48" s="122"/>
      <c r="K48" s="122"/>
    </row>
    <row r="49" spans="2:11">
      <c r="B49" s="122"/>
      <c r="C49" s="169"/>
      <c r="D49" s="169"/>
      <c r="E49" s="169"/>
      <c r="F49" s="169"/>
      <c r="G49" s="122"/>
      <c r="H49" s="122"/>
      <c r="I49" s="122"/>
      <c r="J49" s="122"/>
      <c r="K49" s="122"/>
    </row>
    <row r="50" spans="2:11">
      <c r="B50" s="122"/>
      <c r="C50" s="169"/>
      <c r="D50" s="169"/>
      <c r="E50" s="169"/>
      <c r="F50" s="169"/>
      <c r="G50" s="122"/>
      <c r="H50" s="122"/>
      <c r="I50" s="122"/>
      <c r="J50" s="122"/>
      <c r="K50" s="122"/>
    </row>
    <row r="51" spans="2:11">
      <c r="B51" s="122"/>
      <c r="C51" s="169"/>
      <c r="D51" s="169"/>
      <c r="E51" s="169"/>
      <c r="F51" s="169"/>
      <c r="G51" s="122"/>
      <c r="H51" s="122"/>
      <c r="I51" s="122"/>
      <c r="J51" s="122"/>
      <c r="K51" s="122"/>
    </row>
    <row r="52" spans="2:11">
      <c r="B52" s="122"/>
      <c r="C52" s="169"/>
      <c r="D52" s="169"/>
      <c r="E52" s="169"/>
      <c r="F52" s="169"/>
      <c r="G52" s="122"/>
      <c r="H52" s="122"/>
      <c r="I52" s="122"/>
      <c r="J52" s="122"/>
      <c r="K52" s="122"/>
    </row>
    <row r="53" spans="2:11">
      <c r="B53" s="122"/>
      <c r="C53" s="169"/>
      <c r="D53" s="169"/>
      <c r="E53" s="169"/>
      <c r="F53" s="169"/>
      <c r="G53" s="122"/>
      <c r="H53" s="122"/>
      <c r="I53" s="122"/>
      <c r="J53" s="122"/>
      <c r="K53" s="122"/>
    </row>
    <row r="54" spans="2:11">
      <c r="B54" s="122"/>
      <c r="C54" s="169"/>
      <c r="D54" s="169"/>
      <c r="E54" s="169"/>
      <c r="F54" s="169"/>
      <c r="G54" s="122"/>
      <c r="H54" s="122"/>
      <c r="I54" s="122"/>
      <c r="J54" s="122"/>
      <c r="K54" s="122"/>
    </row>
    <row r="55" spans="2:11">
      <c r="B55" s="122"/>
      <c r="C55" s="169"/>
      <c r="D55" s="169"/>
      <c r="E55" s="169"/>
      <c r="F55" s="169"/>
      <c r="G55" s="122"/>
      <c r="H55" s="122"/>
      <c r="I55" s="122"/>
      <c r="J55" s="122"/>
      <c r="K55" s="122"/>
    </row>
    <row r="56" spans="2:11">
      <c r="B56" s="122"/>
      <c r="C56" s="169"/>
      <c r="D56" s="169"/>
      <c r="E56" s="169"/>
      <c r="F56" s="169"/>
      <c r="G56" s="122"/>
      <c r="H56" s="122"/>
      <c r="I56" s="122"/>
      <c r="J56" s="122"/>
      <c r="K56" s="122"/>
    </row>
    <row r="57" spans="2:11">
      <c r="B57" s="122"/>
      <c r="C57" s="169"/>
      <c r="D57" s="169"/>
      <c r="E57" s="169"/>
      <c r="F57" s="169"/>
      <c r="G57" s="122"/>
      <c r="H57" s="122"/>
      <c r="I57" s="122"/>
      <c r="J57" s="122"/>
      <c r="K57" s="122"/>
    </row>
  </sheetData>
  <mergeCells count="24">
    <mergeCell ref="B34:C34"/>
    <mergeCell ref="G34:H34"/>
    <mergeCell ref="H19:H20"/>
    <mergeCell ref="G30:H30"/>
    <mergeCell ref="B31:C31"/>
    <mergeCell ref="G31:H31"/>
    <mergeCell ref="B33:C33"/>
    <mergeCell ref="G33:H33"/>
    <mergeCell ref="C9:H9"/>
    <mergeCell ref="B10:H10"/>
    <mergeCell ref="D12:E12"/>
    <mergeCell ref="B17:B20"/>
    <mergeCell ref="C17:C20"/>
    <mergeCell ref="D17:H17"/>
    <mergeCell ref="D19:D20"/>
    <mergeCell ref="E19:E20"/>
    <mergeCell ref="F19:F20"/>
    <mergeCell ref="G19:G20"/>
    <mergeCell ref="C8:H8"/>
    <mergeCell ref="H1:I1"/>
    <mergeCell ref="F2:I2"/>
    <mergeCell ref="F3:H3"/>
    <mergeCell ref="F4:H4"/>
    <mergeCell ref="C6:H6"/>
  </mergeCells>
  <pageMargins left="0.31496062992125984" right="0.31496062992125984" top="0.35433070866141736" bottom="0.15748031496062992" header="0.31496062992125984" footer="0.31496062992125984"/>
  <pageSetup paperSize="9" scale="9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I33"/>
  <sheetViews>
    <sheetView topLeftCell="A10" workbookViewId="0">
      <selection activeCell="K31" sqref="K31"/>
    </sheetView>
  </sheetViews>
  <sheetFormatPr defaultRowHeight="15"/>
  <cols>
    <col min="1" max="1" width="6.42578125" style="185" customWidth="1"/>
    <col min="2" max="2" width="13.7109375" style="185" customWidth="1"/>
    <col min="3" max="3" width="11.5703125" style="185" customWidth="1"/>
    <col min="4" max="4" width="9.140625" style="185"/>
    <col min="5" max="5" width="7.140625" style="185" customWidth="1"/>
    <col min="6" max="6" width="13.7109375" style="185" customWidth="1"/>
    <col min="7" max="7" width="10" style="185" customWidth="1"/>
    <col min="8" max="8" width="13.5703125" style="185" customWidth="1"/>
    <col min="9" max="9" width="9.140625" style="185"/>
    <col min="257" max="257" width="6.42578125" customWidth="1"/>
    <col min="258" max="258" width="13.7109375" customWidth="1"/>
    <col min="259" max="259" width="11.5703125" customWidth="1"/>
    <col min="261" max="261" width="7.140625" customWidth="1"/>
    <col min="262" max="262" width="13.7109375" customWidth="1"/>
    <col min="263" max="263" width="10" customWidth="1"/>
    <col min="264" max="264" width="13.5703125" customWidth="1"/>
    <col min="513" max="513" width="6.42578125" customWidth="1"/>
    <col min="514" max="514" width="13.7109375" customWidth="1"/>
    <col min="515" max="515" width="11.5703125" customWidth="1"/>
    <col min="517" max="517" width="7.140625" customWidth="1"/>
    <col min="518" max="518" width="13.7109375" customWidth="1"/>
    <col min="519" max="519" width="10" customWidth="1"/>
    <col min="520" max="520" width="13.5703125" customWidth="1"/>
    <col min="769" max="769" width="6.42578125" customWidth="1"/>
    <col min="770" max="770" width="13.7109375" customWidth="1"/>
    <col min="771" max="771" width="11.5703125" customWidth="1"/>
    <col min="773" max="773" width="7.140625" customWidth="1"/>
    <col min="774" max="774" width="13.7109375" customWidth="1"/>
    <col min="775" max="775" width="10" customWidth="1"/>
    <col min="776" max="776" width="13.5703125" customWidth="1"/>
    <col min="1025" max="1025" width="6.42578125" customWidth="1"/>
    <col min="1026" max="1026" width="13.7109375" customWidth="1"/>
    <col min="1027" max="1027" width="11.5703125" customWidth="1"/>
    <col min="1029" max="1029" width="7.140625" customWidth="1"/>
    <col min="1030" max="1030" width="13.7109375" customWidth="1"/>
    <col min="1031" max="1031" width="10" customWidth="1"/>
    <col min="1032" max="1032" width="13.5703125" customWidth="1"/>
    <col min="1281" max="1281" width="6.42578125" customWidth="1"/>
    <col min="1282" max="1282" width="13.7109375" customWidth="1"/>
    <col min="1283" max="1283" width="11.5703125" customWidth="1"/>
    <col min="1285" max="1285" width="7.140625" customWidth="1"/>
    <col min="1286" max="1286" width="13.7109375" customWidth="1"/>
    <col min="1287" max="1287" width="10" customWidth="1"/>
    <col min="1288" max="1288" width="13.5703125" customWidth="1"/>
    <col min="1537" max="1537" width="6.42578125" customWidth="1"/>
    <col min="1538" max="1538" width="13.7109375" customWidth="1"/>
    <col min="1539" max="1539" width="11.5703125" customWidth="1"/>
    <col min="1541" max="1541" width="7.140625" customWidth="1"/>
    <col min="1542" max="1542" width="13.7109375" customWidth="1"/>
    <col min="1543" max="1543" width="10" customWidth="1"/>
    <col min="1544" max="1544" width="13.5703125" customWidth="1"/>
    <col min="1793" max="1793" width="6.42578125" customWidth="1"/>
    <col min="1794" max="1794" width="13.7109375" customWidth="1"/>
    <col min="1795" max="1795" width="11.5703125" customWidth="1"/>
    <col min="1797" max="1797" width="7.140625" customWidth="1"/>
    <col min="1798" max="1798" width="13.7109375" customWidth="1"/>
    <col min="1799" max="1799" width="10" customWidth="1"/>
    <col min="1800" max="1800" width="13.5703125" customWidth="1"/>
    <col min="2049" max="2049" width="6.42578125" customWidth="1"/>
    <col min="2050" max="2050" width="13.7109375" customWidth="1"/>
    <col min="2051" max="2051" width="11.5703125" customWidth="1"/>
    <col min="2053" max="2053" width="7.140625" customWidth="1"/>
    <col min="2054" max="2054" width="13.7109375" customWidth="1"/>
    <col min="2055" max="2055" width="10" customWidth="1"/>
    <col min="2056" max="2056" width="13.5703125" customWidth="1"/>
    <col min="2305" max="2305" width="6.42578125" customWidth="1"/>
    <col min="2306" max="2306" width="13.7109375" customWidth="1"/>
    <col min="2307" max="2307" width="11.5703125" customWidth="1"/>
    <col min="2309" max="2309" width="7.140625" customWidth="1"/>
    <col min="2310" max="2310" width="13.7109375" customWidth="1"/>
    <col min="2311" max="2311" width="10" customWidth="1"/>
    <col min="2312" max="2312" width="13.5703125" customWidth="1"/>
    <col min="2561" max="2561" width="6.42578125" customWidth="1"/>
    <col min="2562" max="2562" width="13.7109375" customWidth="1"/>
    <col min="2563" max="2563" width="11.5703125" customWidth="1"/>
    <col min="2565" max="2565" width="7.140625" customWidth="1"/>
    <col min="2566" max="2566" width="13.7109375" customWidth="1"/>
    <col min="2567" max="2567" width="10" customWidth="1"/>
    <col min="2568" max="2568" width="13.5703125" customWidth="1"/>
    <col min="2817" max="2817" width="6.42578125" customWidth="1"/>
    <col min="2818" max="2818" width="13.7109375" customWidth="1"/>
    <col min="2819" max="2819" width="11.5703125" customWidth="1"/>
    <col min="2821" max="2821" width="7.140625" customWidth="1"/>
    <col min="2822" max="2822" width="13.7109375" customWidth="1"/>
    <col min="2823" max="2823" width="10" customWidth="1"/>
    <col min="2824" max="2824" width="13.5703125" customWidth="1"/>
    <col min="3073" max="3073" width="6.42578125" customWidth="1"/>
    <col min="3074" max="3074" width="13.7109375" customWidth="1"/>
    <col min="3075" max="3075" width="11.5703125" customWidth="1"/>
    <col min="3077" max="3077" width="7.140625" customWidth="1"/>
    <col min="3078" max="3078" width="13.7109375" customWidth="1"/>
    <col min="3079" max="3079" width="10" customWidth="1"/>
    <col min="3080" max="3080" width="13.5703125" customWidth="1"/>
    <col min="3329" max="3329" width="6.42578125" customWidth="1"/>
    <col min="3330" max="3330" width="13.7109375" customWidth="1"/>
    <col min="3331" max="3331" width="11.5703125" customWidth="1"/>
    <col min="3333" max="3333" width="7.140625" customWidth="1"/>
    <col min="3334" max="3334" width="13.7109375" customWidth="1"/>
    <col min="3335" max="3335" width="10" customWidth="1"/>
    <col min="3336" max="3336" width="13.5703125" customWidth="1"/>
    <col min="3585" max="3585" width="6.42578125" customWidth="1"/>
    <col min="3586" max="3586" width="13.7109375" customWidth="1"/>
    <col min="3587" max="3587" width="11.5703125" customWidth="1"/>
    <col min="3589" max="3589" width="7.140625" customWidth="1"/>
    <col min="3590" max="3590" width="13.7109375" customWidth="1"/>
    <col min="3591" max="3591" width="10" customWidth="1"/>
    <col min="3592" max="3592" width="13.5703125" customWidth="1"/>
    <col min="3841" max="3841" width="6.42578125" customWidth="1"/>
    <col min="3842" max="3842" width="13.7109375" customWidth="1"/>
    <col min="3843" max="3843" width="11.5703125" customWidth="1"/>
    <col min="3845" max="3845" width="7.140625" customWidth="1"/>
    <col min="3846" max="3846" width="13.7109375" customWidth="1"/>
    <col min="3847" max="3847" width="10" customWidth="1"/>
    <col min="3848" max="3848" width="13.5703125" customWidth="1"/>
    <col min="4097" max="4097" width="6.42578125" customWidth="1"/>
    <col min="4098" max="4098" width="13.7109375" customWidth="1"/>
    <col min="4099" max="4099" width="11.5703125" customWidth="1"/>
    <col min="4101" max="4101" width="7.140625" customWidth="1"/>
    <col min="4102" max="4102" width="13.7109375" customWidth="1"/>
    <col min="4103" max="4103" width="10" customWidth="1"/>
    <col min="4104" max="4104" width="13.5703125" customWidth="1"/>
    <col min="4353" max="4353" width="6.42578125" customWidth="1"/>
    <col min="4354" max="4354" width="13.7109375" customWidth="1"/>
    <col min="4355" max="4355" width="11.5703125" customWidth="1"/>
    <col min="4357" max="4357" width="7.140625" customWidth="1"/>
    <col min="4358" max="4358" width="13.7109375" customWidth="1"/>
    <col min="4359" max="4359" width="10" customWidth="1"/>
    <col min="4360" max="4360" width="13.5703125" customWidth="1"/>
    <col min="4609" max="4609" width="6.42578125" customWidth="1"/>
    <col min="4610" max="4610" width="13.7109375" customWidth="1"/>
    <col min="4611" max="4611" width="11.5703125" customWidth="1"/>
    <col min="4613" max="4613" width="7.140625" customWidth="1"/>
    <col min="4614" max="4614" width="13.7109375" customWidth="1"/>
    <col min="4615" max="4615" width="10" customWidth="1"/>
    <col min="4616" max="4616" width="13.5703125" customWidth="1"/>
    <col min="4865" max="4865" width="6.42578125" customWidth="1"/>
    <col min="4866" max="4866" width="13.7109375" customWidth="1"/>
    <col min="4867" max="4867" width="11.5703125" customWidth="1"/>
    <col min="4869" max="4869" width="7.140625" customWidth="1"/>
    <col min="4870" max="4870" width="13.7109375" customWidth="1"/>
    <col min="4871" max="4871" width="10" customWidth="1"/>
    <col min="4872" max="4872" width="13.5703125" customWidth="1"/>
    <col min="5121" max="5121" width="6.42578125" customWidth="1"/>
    <col min="5122" max="5122" width="13.7109375" customWidth="1"/>
    <col min="5123" max="5123" width="11.5703125" customWidth="1"/>
    <col min="5125" max="5125" width="7.140625" customWidth="1"/>
    <col min="5126" max="5126" width="13.7109375" customWidth="1"/>
    <col min="5127" max="5127" width="10" customWidth="1"/>
    <col min="5128" max="5128" width="13.5703125" customWidth="1"/>
    <col min="5377" max="5377" width="6.42578125" customWidth="1"/>
    <col min="5378" max="5378" width="13.7109375" customWidth="1"/>
    <col min="5379" max="5379" width="11.5703125" customWidth="1"/>
    <col min="5381" max="5381" width="7.140625" customWidth="1"/>
    <col min="5382" max="5382" width="13.7109375" customWidth="1"/>
    <col min="5383" max="5383" width="10" customWidth="1"/>
    <col min="5384" max="5384" width="13.5703125" customWidth="1"/>
    <col min="5633" max="5633" width="6.42578125" customWidth="1"/>
    <col min="5634" max="5634" width="13.7109375" customWidth="1"/>
    <col min="5635" max="5635" width="11.5703125" customWidth="1"/>
    <col min="5637" max="5637" width="7.140625" customWidth="1"/>
    <col min="5638" max="5638" width="13.7109375" customWidth="1"/>
    <col min="5639" max="5639" width="10" customWidth="1"/>
    <col min="5640" max="5640" width="13.5703125" customWidth="1"/>
    <col min="5889" max="5889" width="6.42578125" customWidth="1"/>
    <col min="5890" max="5890" width="13.7109375" customWidth="1"/>
    <col min="5891" max="5891" width="11.5703125" customWidth="1"/>
    <col min="5893" max="5893" width="7.140625" customWidth="1"/>
    <col min="5894" max="5894" width="13.7109375" customWidth="1"/>
    <col min="5895" max="5895" width="10" customWidth="1"/>
    <col min="5896" max="5896" width="13.5703125" customWidth="1"/>
    <col min="6145" max="6145" width="6.42578125" customWidth="1"/>
    <col min="6146" max="6146" width="13.7109375" customWidth="1"/>
    <col min="6147" max="6147" width="11.5703125" customWidth="1"/>
    <col min="6149" max="6149" width="7.140625" customWidth="1"/>
    <col min="6150" max="6150" width="13.7109375" customWidth="1"/>
    <col min="6151" max="6151" width="10" customWidth="1"/>
    <col min="6152" max="6152" width="13.5703125" customWidth="1"/>
    <col min="6401" max="6401" width="6.42578125" customWidth="1"/>
    <col min="6402" max="6402" width="13.7109375" customWidth="1"/>
    <col min="6403" max="6403" width="11.5703125" customWidth="1"/>
    <col min="6405" max="6405" width="7.140625" customWidth="1"/>
    <col min="6406" max="6406" width="13.7109375" customWidth="1"/>
    <col min="6407" max="6407" width="10" customWidth="1"/>
    <col min="6408" max="6408" width="13.5703125" customWidth="1"/>
    <col min="6657" max="6657" width="6.42578125" customWidth="1"/>
    <col min="6658" max="6658" width="13.7109375" customWidth="1"/>
    <col min="6659" max="6659" width="11.5703125" customWidth="1"/>
    <col min="6661" max="6661" width="7.140625" customWidth="1"/>
    <col min="6662" max="6662" width="13.7109375" customWidth="1"/>
    <col min="6663" max="6663" width="10" customWidth="1"/>
    <col min="6664" max="6664" width="13.5703125" customWidth="1"/>
    <col min="6913" max="6913" width="6.42578125" customWidth="1"/>
    <col min="6914" max="6914" width="13.7109375" customWidth="1"/>
    <col min="6915" max="6915" width="11.5703125" customWidth="1"/>
    <col min="6917" max="6917" width="7.140625" customWidth="1"/>
    <col min="6918" max="6918" width="13.7109375" customWidth="1"/>
    <col min="6919" max="6919" width="10" customWidth="1"/>
    <col min="6920" max="6920" width="13.5703125" customWidth="1"/>
    <col min="7169" max="7169" width="6.42578125" customWidth="1"/>
    <col min="7170" max="7170" width="13.7109375" customWidth="1"/>
    <col min="7171" max="7171" width="11.5703125" customWidth="1"/>
    <col min="7173" max="7173" width="7.140625" customWidth="1"/>
    <col min="7174" max="7174" width="13.7109375" customWidth="1"/>
    <col min="7175" max="7175" width="10" customWidth="1"/>
    <col min="7176" max="7176" width="13.5703125" customWidth="1"/>
    <col min="7425" max="7425" width="6.42578125" customWidth="1"/>
    <col min="7426" max="7426" width="13.7109375" customWidth="1"/>
    <col min="7427" max="7427" width="11.5703125" customWidth="1"/>
    <col min="7429" max="7429" width="7.140625" customWidth="1"/>
    <col min="7430" max="7430" width="13.7109375" customWidth="1"/>
    <col min="7431" max="7431" width="10" customWidth="1"/>
    <col min="7432" max="7432" width="13.5703125" customWidth="1"/>
    <col min="7681" max="7681" width="6.42578125" customWidth="1"/>
    <col min="7682" max="7682" width="13.7109375" customWidth="1"/>
    <col min="7683" max="7683" width="11.5703125" customWidth="1"/>
    <col min="7685" max="7685" width="7.140625" customWidth="1"/>
    <col min="7686" max="7686" width="13.7109375" customWidth="1"/>
    <col min="7687" max="7687" width="10" customWidth="1"/>
    <col min="7688" max="7688" width="13.5703125" customWidth="1"/>
    <col min="7937" max="7937" width="6.42578125" customWidth="1"/>
    <col min="7938" max="7938" width="13.7109375" customWidth="1"/>
    <col min="7939" max="7939" width="11.5703125" customWidth="1"/>
    <col min="7941" max="7941" width="7.140625" customWidth="1"/>
    <col min="7942" max="7942" width="13.7109375" customWidth="1"/>
    <col min="7943" max="7943" width="10" customWidth="1"/>
    <col min="7944" max="7944" width="13.5703125" customWidth="1"/>
    <col min="8193" max="8193" width="6.42578125" customWidth="1"/>
    <col min="8194" max="8194" width="13.7109375" customWidth="1"/>
    <col min="8195" max="8195" width="11.5703125" customWidth="1"/>
    <col min="8197" max="8197" width="7.140625" customWidth="1"/>
    <col min="8198" max="8198" width="13.7109375" customWidth="1"/>
    <col min="8199" max="8199" width="10" customWidth="1"/>
    <col min="8200" max="8200" width="13.5703125" customWidth="1"/>
    <col min="8449" max="8449" width="6.42578125" customWidth="1"/>
    <col min="8450" max="8450" width="13.7109375" customWidth="1"/>
    <col min="8451" max="8451" width="11.5703125" customWidth="1"/>
    <col min="8453" max="8453" width="7.140625" customWidth="1"/>
    <col min="8454" max="8454" width="13.7109375" customWidth="1"/>
    <col min="8455" max="8455" width="10" customWidth="1"/>
    <col min="8456" max="8456" width="13.5703125" customWidth="1"/>
    <col min="8705" max="8705" width="6.42578125" customWidth="1"/>
    <col min="8706" max="8706" width="13.7109375" customWidth="1"/>
    <col min="8707" max="8707" width="11.5703125" customWidth="1"/>
    <col min="8709" max="8709" width="7.140625" customWidth="1"/>
    <col min="8710" max="8710" width="13.7109375" customWidth="1"/>
    <col min="8711" max="8711" width="10" customWidth="1"/>
    <col min="8712" max="8712" width="13.5703125" customWidth="1"/>
    <col min="8961" max="8961" width="6.42578125" customWidth="1"/>
    <col min="8962" max="8962" width="13.7109375" customWidth="1"/>
    <col min="8963" max="8963" width="11.5703125" customWidth="1"/>
    <col min="8965" max="8965" width="7.140625" customWidth="1"/>
    <col min="8966" max="8966" width="13.7109375" customWidth="1"/>
    <col min="8967" max="8967" width="10" customWidth="1"/>
    <col min="8968" max="8968" width="13.5703125" customWidth="1"/>
    <col min="9217" max="9217" width="6.42578125" customWidth="1"/>
    <col min="9218" max="9218" width="13.7109375" customWidth="1"/>
    <col min="9219" max="9219" width="11.5703125" customWidth="1"/>
    <col min="9221" max="9221" width="7.140625" customWidth="1"/>
    <col min="9222" max="9222" width="13.7109375" customWidth="1"/>
    <col min="9223" max="9223" width="10" customWidth="1"/>
    <col min="9224" max="9224" width="13.5703125" customWidth="1"/>
    <col min="9473" max="9473" width="6.42578125" customWidth="1"/>
    <col min="9474" max="9474" width="13.7109375" customWidth="1"/>
    <col min="9475" max="9475" width="11.5703125" customWidth="1"/>
    <col min="9477" max="9477" width="7.140625" customWidth="1"/>
    <col min="9478" max="9478" width="13.7109375" customWidth="1"/>
    <col min="9479" max="9479" width="10" customWidth="1"/>
    <col min="9480" max="9480" width="13.5703125" customWidth="1"/>
    <col min="9729" max="9729" width="6.42578125" customWidth="1"/>
    <col min="9730" max="9730" width="13.7109375" customWidth="1"/>
    <col min="9731" max="9731" width="11.5703125" customWidth="1"/>
    <col min="9733" max="9733" width="7.140625" customWidth="1"/>
    <col min="9734" max="9734" width="13.7109375" customWidth="1"/>
    <col min="9735" max="9735" width="10" customWidth="1"/>
    <col min="9736" max="9736" width="13.5703125" customWidth="1"/>
    <col min="9985" max="9985" width="6.42578125" customWidth="1"/>
    <col min="9986" max="9986" width="13.7109375" customWidth="1"/>
    <col min="9987" max="9987" width="11.5703125" customWidth="1"/>
    <col min="9989" max="9989" width="7.140625" customWidth="1"/>
    <col min="9990" max="9990" width="13.7109375" customWidth="1"/>
    <col min="9991" max="9991" width="10" customWidth="1"/>
    <col min="9992" max="9992" width="13.5703125" customWidth="1"/>
    <col min="10241" max="10241" width="6.42578125" customWidth="1"/>
    <col min="10242" max="10242" width="13.7109375" customWidth="1"/>
    <col min="10243" max="10243" width="11.5703125" customWidth="1"/>
    <col min="10245" max="10245" width="7.140625" customWidth="1"/>
    <col min="10246" max="10246" width="13.7109375" customWidth="1"/>
    <col min="10247" max="10247" width="10" customWidth="1"/>
    <col min="10248" max="10248" width="13.5703125" customWidth="1"/>
    <col min="10497" max="10497" width="6.42578125" customWidth="1"/>
    <col min="10498" max="10498" width="13.7109375" customWidth="1"/>
    <col min="10499" max="10499" width="11.5703125" customWidth="1"/>
    <col min="10501" max="10501" width="7.140625" customWidth="1"/>
    <col min="10502" max="10502" width="13.7109375" customWidth="1"/>
    <col min="10503" max="10503" width="10" customWidth="1"/>
    <col min="10504" max="10504" width="13.5703125" customWidth="1"/>
    <col min="10753" max="10753" width="6.42578125" customWidth="1"/>
    <col min="10754" max="10754" width="13.7109375" customWidth="1"/>
    <col min="10755" max="10755" width="11.5703125" customWidth="1"/>
    <col min="10757" max="10757" width="7.140625" customWidth="1"/>
    <col min="10758" max="10758" width="13.7109375" customWidth="1"/>
    <col min="10759" max="10759" width="10" customWidth="1"/>
    <col min="10760" max="10760" width="13.5703125" customWidth="1"/>
    <col min="11009" max="11009" width="6.42578125" customWidth="1"/>
    <col min="11010" max="11010" width="13.7109375" customWidth="1"/>
    <col min="11011" max="11011" width="11.5703125" customWidth="1"/>
    <col min="11013" max="11013" width="7.140625" customWidth="1"/>
    <col min="11014" max="11014" width="13.7109375" customWidth="1"/>
    <col min="11015" max="11015" width="10" customWidth="1"/>
    <col min="11016" max="11016" width="13.5703125" customWidth="1"/>
    <col min="11265" max="11265" width="6.42578125" customWidth="1"/>
    <col min="11266" max="11266" width="13.7109375" customWidth="1"/>
    <col min="11267" max="11267" width="11.5703125" customWidth="1"/>
    <col min="11269" max="11269" width="7.140625" customWidth="1"/>
    <col min="11270" max="11270" width="13.7109375" customWidth="1"/>
    <col min="11271" max="11271" width="10" customWidth="1"/>
    <col min="11272" max="11272" width="13.5703125" customWidth="1"/>
    <col min="11521" max="11521" width="6.42578125" customWidth="1"/>
    <col min="11522" max="11522" width="13.7109375" customWidth="1"/>
    <col min="11523" max="11523" width="11.5703125" customWidth="1"/>
    <col min="11525" max="11525" width="7.140625" customWidth="1"/>
    <col min="11526" max="11526" width="13.7109375" customWidth="1"/>
    <col min="11527" max="11527" width="10" customWidth="1"/>
    <col min="11528" max="11528" width="13.5703125" customWidth="1"/>
    <col min="11777" max="11777" width="6.42578125" customWidth="1"/>
    <col min="11778" max="11778" width="13.7109375" customWidth="1"/>
    <col min="11779" max="11779" width="11.5703125" customWidth="1"/>
    <col min="11781" max="11781" width="7.140625" customWidth="1"/>
    <col min="11782" max="11782" width="13.7109375" customWidth="1"/>
    <col min="11783" max="11783" width="10" customWidth="1"/>
    <col min="11784" max="11784" width="13.5703125" customWidth="1"/>
    <col min="12033" max="12033" width="6.42578125" customWidth="1"/>
    <col min="12034" max="12034" width="13.7109375" customWidth="1"/>
    <col min="12035" max="12035" width="11.5703125" customWidth="1"/>
    <col min="12037" max="12037" width="7.140625" customWidth="1"/>
    <col min="12038" max="12038" width="13.7109375" customWidth="1"/>
    <col min="12039" max="12039" width="10" customWidth="1"/>
    <col min="12040" max="12040" width="13.5703125" customWidth="1"/>
    <col min="12289" max="12289" width="6.42578125" customWidth="1"/>
    <col min="12290" max="12290" width="13.7109375" customWidth="1"/>
    <col min="12291" max="12291" width="11.5703125" customWidth="1"/>
    <col min="12293" max="12293" width="7.140625" customWidth="1"/>
    <col min="12294" max="12294" width="13.7109375" customWidth="1"/>
    <col min="12295" max="12295" width="10" customWidth="1"/>
    <col min="12296" max="12296" width="13.5703125" customWidth="1"/>
    <col min="12545" max="12545" width="6.42578125" customWidth="1"/>
    <col min="12546" max="12546" width="13.7109375" customWidth="1"/>
    <col min="12547" max="12547" width="11.5703125" customWidth="1"/>
    <col min="12549" max="12549" width="7.140625" customWidth="1"/>
    <col min="12550" max="12550" width="13.7109375" customWidth="1"/>
    <col min="12551" max="12551" width="10" customWidth="1"/>
    <col min="12552" max="12552" width="13.5703125" customWidth="1"/>
    <col min="12801" max="12801" width="6.42578125" customWidth="1"/>
    <col min="12802" max="12802" width="13.7109375" customWidth="1"/>
    <col min="12803" max="12803" width="11.5703125" customWidth="1"/>
    <col min="12805" max="12805" width="7.140625" customWidth="1"/>
    <col min="12806" max="12806" width="13.7109375" customWidth="1"/>
    <col min="12807" max="12807" width="10" customWidth="1"/>
    <col min="12808" max="12808" width="13.5703125" customWidth="1"/>
    <col min="13057" max="13057" width="6.42578125" customWidth="1"/>
    <col min="13058" max="13058" width="13.7109375" customWidth="1"/>
    <col min="13059" max="13059" width="11.5703125" customWidth="1"/>
    <col min="13061" max="13061" width="7.140625" customWidth="1"/>
    <col min="13062" max="13062" width="13.7109375" customWidth="1"/>
    <col min="13063" max="13063" width="10" customWidth="1"/>
    <col min="13064" max="13064" width="13.5703125" customWidth="1"/>
    <col min="13313" max="13313" width="6.42578125" customWidth="1"/>
    <col min="13314" max="13314" width="13.7109375" customWidth="1"/>
    <col min="13315" max="13315" width="11.5703125" customWidth="1"/>
    <col min="13317" max="13317" width="7.140625" customWidth="1"/>
    <col min="13318" max="13318" width="13.7109375" customWidth="1"/>
    <col min="13319" max="13319" width="10" customWidth="1"/>
    <col min="13320" max="13320" width="13.5703125" customWidth="1"/>
    <col min="13569" max="13569" width="6.42578125" customWidth="1"/>
    <col min="13570" max="13570" width="13.7109375" customWidth="1"/>
    <col min="13571" max="13571" width="11.5703125" customWidth="1"/>
    <col min="13573" max="13573" width="7.140625" customWidth="1"/>
    <col min="13574" max="13574" width="13.7109375" customWidth="1"/>
    <col min="13575" max="13575" width="10" customWidth="1"/>
    <col min="13576" max="13576" width="13.5703125" customWidth="1"/>
    <col min="13825" max="13825" width="6.42578125" customWidth="1"/>
    <col min="13826" max="13826" width="13.7109375" customWidth="1"/>
    <col min="13827" max="13827" width="11.5703125" customWidth="1"/>
    <col min="13829" max="13829" width="7.140625" customWidth="1"/>
    <col min="13830" max="13830" width="13.7109375" customWidth="1"/>
    <col min="13831" max="13831" width="10" customWidth="1"/>
    <col min="13832" max="13832" width="13.5703125" customWidth="1"/>
    <col min="14081" max="14081" width="6.42578125" customWidth="1"/>
    <col min="14082" max="14082" width="13.7109375" customWidth="1"/>
    <col min="14083" max="14083" width="11.5703125" customWidth="1"/>
    <col min="14085" max="14085" width="7.140625" customWidth="1"/>
    <col min="14086" max="14086" width="13.7109375" customWidth="1"/>
    <col min="14087" max="14087" width="10" customWidth="1"/>
    <col min="14088" max="14088" width="13.5703125" customWidth="1"/>
    <col min="14337" max="14337" width="6.42578125" customWidth="1"/>
    <col min="14338" max="14338" width="13.7109375" customWidth="1"/>
    <col min="14339" max="14339" width="11.5703125" customWidth="1"/>
    <col min="14341" max="14341" width="7.140625" customWidth="1"/>
    <col min="14342" max="14342" width="13.7109375" customWidth="1"/>
    <col min="14343" max="14343" width="10" customWidth="1"/>
    <col min="14344" max="14344" width="13.5703125" customWidth="1"/>
    <col min="14593" max="14593" width="6.42578125" customWidth="1"/>
    <col min="14594" max="14594" width="13.7109375" customWidth="1"/>
    <col min="14595" max="14595" width="11.5703125" customWidth="1"/>
    <col min="14597" max="14597" width="7.140625" customWidth="1"/>
    <col min="14598" max="14598" width="13.7109375" customWidth="1"/>
    <col min="14599" max="14599" width="10" customWidth="1"/>
    <col min="14600" max="14600" width="13.5703125" customWidth="1"/>
    <col min="14849" max="14849" width="6.42578125" customWidth="1"/>
    <col min="14850" max="14850" width="13.7109375" customWidth="1"/>
    <col min="14851" max="14851" width="11.5703125" customWidth="1"/>
    <col min="14853" max="14853" width="7.140625" customWidth="1"/>
    <col min="14854" max="14854" width="13.7109375" customWidth="1"/>
    <col min="14855" max="14855" width="10" customWidth="1"/>
    <col min="14856" max="14856" width="13.5703125" customWidth="1"/>
    <col min="15105" max="15105" width="6.42578125" customWidth="1"/>
    <col min="15106" max="15106" width="13.7109375" customWidth="1"/>
    <col min="15107" max="15107" width="11.5703125" customWidth="1"/>
    <col min="15109" max="15109" width="7.140625" customWidth="1"/>
    <col min="15110" max="15110" width="13.7109375" customWidth="1"/>
    <col min="15111" max="15111" width="10" customWidth="1"/>
    <col min="15112" max="15112" width="13.5703125" customWidth="1"/>
    <col min="15361" max="15361" width="6.42578125" customWidth="1"/>
    <col min="15362" max="15362" width="13.7109375" customWidth="1"/>
    <col min="15363" max="15363" width="11.5703125" customWidth="1"/>
    <col min="15365" max="15365" width="7.140625" customWidth="1"/>
    <col min="15366" max="15366" width="13.7109375" customWidth="1"/>
    <col min="15367" max="15367" width="10" customWidth="1"/>
    <col min="15368" max="15368" width="13.5703125" customWidth="1"/>
    <col min="15617" max="15617" width="6.42578125" customWidth="1"/>
    <col min="15618" max="15618" width="13.7109375" customWidth="1"/>
    <col min="15619" max="15619" width="11.5703125" customWidth="1"/>
    <col min="15621" max="15621" width="7.140625" customWidth="1"/>
    <col min="15622" max="15622" width="13.7109375" customWidth="1"/>
    <col min="15623" max="15623" width="10" customWidth="1"/>
    <col min="15624" max="15624" width="13.5703125" customWidth="1"/>
    <col min="15873" max="15873" width="6.42578125" customWidth="1"/>
    <col min="15874" max="15874" width="13.7109375" customWidth="1"/>
    <col min="15875" max="15875" width="11.5703125" customWidth="1"/>
    <col min="15877" max="15877" width="7.140625" customWidth="1"/>
    <col min="15878" max="15878" width="13.7109375" customWidth="1"/>
    <col min="15879" max="15879" width="10" customWidth="1"/>
    <col min="15880" max="15880" width="13.5703125" customWidth="1"/>
    <col min="16129" max="16129" width="6.42578125" customWidth="1"/>
    <col min="16130" max="16130" width="13.7109375" customWidth="1"/>
    <col min="16131" max="16131" width="11.5703125" customWidth="1"/>
    <col min="16133" max="16133" width="7.140625" customWidth="1"/>
    <col min="16134" max="16134" width="13.7109375" customWidth="1"/>
    <col min="16135" max="16135" width="10" customWidth="1"/>
    <col min="16136" max="16136" width="13.5703125" customWidth="1"/>
  </cols>
  <sheetData>
    <row r="2" spans="1:8" ht="31.15" customHeight="1">
      <c r="A2" s="636" t="s">
        <v>306</v>
      </c>
      <c r="B2" s="636"/>
      <c r="C2" s="636"/>
      <c r="D2" s="636"/>
      <c r="E2" s="636"/>
      <c r="F2" s="636"/>
      <c r="G2" s="636"/>
      <c r="H2" s="636"/>
    </row>
    <row r="3" spans="1:8">
      <c r="A3" s="637" t="s">
        <v>235</v>
      </c>
      <c r="B3" s="637"/>
      <c r="C3" s="637"/>
      <c r="D3" s="637"/>
      <c r="E3" s="637"/>
      <c r="F3" s="637"/>
      <c r="G3" s="637"/>
      <c r="H3" s="637"/>
    </row>
    <row r="6" spans="1:8">
      <c r="A6" s="638" t="s">
        <v>307</v>
      </c>
      <c r="B6" s="638"/>
      <c r="C6" s="638"/>
      <c r="D6" s="638"/>
      <c r="E6" s="638"/>
      <c r="F6" s="638"/>
      <c r="G6" s="638"/>
      <c r="H6" s="638"/>
    </row>
    <row r="9" spans="1:8" ht="15.75" customHeight="1">
      <c r="A9" s="639" t="s">
        <v>297</v>
      </c>
      <c r="B9" s="639"/>
      <c r="C9" s="639"/>
      <c r="D9" s="639"/>
      <c r="E9" s="639"/>
      <c r="F9" s="639"/>
      <c r="G9" s="639"/>
      <c r="H9" s="639"/>
    </row>
    <row r="10" spans="1:8" ht="23.45" customHeight="1">
      <c r="D10" s="357"/>
    </row>
    <row r="11" spans="1:8" ht="22.9" customHeight="1">
      <c r="C11" s="638" t="s">
        <v>493</v>
      </c>
      <c r="D11" s="638"/>
      <c r="E11" s="638"/>
      <c r="F11" s="638"/>
    </row>
    <row r="12" spans="1:8">
      <c r="B12" s="630"/>
      <c r="C12" s="630"/>
      <c r="D12" s="630"/>
      <c r="E12" s="630"/>
      <c r="F12" s="630"/>
      <c r="G12" s="630"/>
    </row>
    <row r="14" spans="1:8" ht="15" customHeight="1">
      <c r="A14" s="631" t="s">
        <v>308</v>
      </c>
      <c r="B14" s="631"/>
      <c r="C14" s="358" t="s">
        <v>494</v>
      </c>
      <c r="D14" s="359"/>
      <c r="E14" s="359"/>
      <c r="F14" s="359"/>
      <c r="G14" s="359"/>
      <c r="H14" s="359"/>
    </row>
    <row r="15" spans="1:8" ht="18" customHeight="1">
      <c r="A15" s="632" t="s">
        <v>298</v>
      </c>
      <c r="B15" s="632"/>
      <c r="C15" s="632"/>
      <c r="D15" s="632"/>
      <c r="E15" s="632"/>
      <c r="F15" s="632"/>
      <c r="G15" s="632"/>
      <c r="H15" s="632"/>
    </row>
    <row r="16" spans="1:8" ht="27.75" customHeight="1">
      <c r="A16" s="368" t="s">
        <v>309</v>
      </c>
      <c r="B16" s="368" t="s">
        <v>310</v>
      </c>
      <c r="C16" s="633" t="s">
        <v>299</v>
      </c>
      <c r="D16" s="634"/>
      <c r="E16" s="635"/>
      <c r="F16" s="368" t="s">
        <v>300</v>
      </c>
      <c r="G16" s="369" t="s">
        <v>301</v>
      </c>
      <c r="H16" s="369" t="s">
        <v>302</v>
      </c>
    </row>
    <row r="17" spans="1:8" ht="18" customHeight="1">
      <c r="A17" s="360">
        <v>1</v>
      </c>
      <c r="B17" s="361" t="s">
        <v>346</v>
      </c>
      <c r="C17" s="629" t="s">
        <v>303</v>
      </c>
      <c r="D17" s="629"/>
      <c r="E17" s="629"/>
      <c r="F17" s="362" t="s">
        <v>222</v>
      </c>
      <c r="G17" s="363" t="s">
        <v>222</v>
      </c>
      <c r="H17" s="364">
        <v>10000</v>
      </c>
    </row>
    <row r="18" spans="1:8" ht="18" customHeight="1">
      <c r="A18" s="360"/>
      <c r="B18" s="361"/>
      <c r="C18" s="628" t="s">
        <v>304</v>
      </c>
      <c r="D18" s="628"/>
      <c r="E18" s="628"/>
      <c r="F18" s="365" t="s">
        <v>222</v>
      </c>
      <c r="G18" s="366" t="s">
        <v>222</v>
      </c>
      <c r="H18" s="367">
        <f>0+H17</f>
        <v>10000</v>
      </c>
    </row>
    <row r="19" spans="1:8">
      <c r="A19" s="360">
        <v>2</v>
      </c>
      <c r="B19" s="361" t="s">
        <v>23</v>
      </c>
      <c r="C19" s="629" t="s">
        <v>495</v>
      </c>
      <c r="D19" s="629"/>
      <c r="E19" s="629"/>
      <c r="F19" s="362" t="s">
        <v>222</v>
      </c>
      <c r="G19" s="363" t="s">
        <v>222</v>
      </c>
      <c r="H19" s="364">
        <v>12705</v>
      </c>
    </row>
    <row r="20" spans="1:8">
      <c r="A20" s="360">
        <v>3</v>
      </c>
      <c r="B20" s="361" t="s">
        <v>23</v>
      </c>
      <c r="C20" s="629" t="s">
        <v>303</v>
      </c>
      <c r="D20" s="629"/>
      <c r="E20" s="629"/>
      <c r="F20" s="362" t="s">
        <v>222</v>
      </c>
      <c r="G20" s="363" t="s">
        <v>222</v>
      </c>
      <c r="H20" s="364">
        <v>221595.9</v>
      </c>
    </row>
    <row r="21" spans="1:8">
      <c r="A21" s="360"/>
      <c r="B21" s="361"/>
      <c r="C21" s="628" t="s">
        <v>304</v>
      </c>
      <c r="D21" s="628"/>
      <c r="E21" s="628"/>
      <c r="F21" s="365" t="s">
        <v>222</v>
      </c>
      <c r="G21" s="366" t="s">
        <v>222</v>
      </c>
      <c r="H21" s="367">
        <f>0+H19+H20</f>
        <v>234300.9</v>
      </c>
    </row>
    <row r="22" spans="1:8">
      <c r="A22" s="360">
        <v>4</v>
      </c>
      <c r="B22" s="361" t="s">
        <v>225</v>
      </c>
      <c r="C22" s="629" t="s">
        <v>303</v>
      </c>
      <c r="D22" s="629"/>
      <c r="E22" s="629"/>
      <c r="F22" s="362" t="s">
        <v>222</v>
      </c>
      <c r="G22" s="363" t="s">
        <v>222</v>
      </c>
      <c r="H22" s="364">
        <v>555400</v>
      </c>
    </row>
    <row r="23" spans="1:8">
      <c r="A23" s="360"/>
      <c r="B23" s="361"/>
      <c r="C23" s="628" t="s">
        <v>304</v>
      </c>
      <c r="D23" s="628"/>
      <c r="E23" s="628"/>
      <c r="F23" s="365" t="s">
        <v>222</v>
      </c>
      <c r="G23" s="366" t="s">
        <v>222</v>
      </c>
      <c r="H23" s="367">
        <f>0+H22</f>
        <v>555400</v>
      </c>
    </row>
    <row r="24" spans="1:8" ht="30">
      <c r="A24" s="360">
        <v>5</v>
      </c>
      <c r="B24" s="361" t="s">
        <v>466</v>
      </c>
      <c r="C24" s="629" t="s">
        <v>303</v>
      </c>
      <c r="D24" s="629"/>
      <c r="E24" s="629"/>
      <c r="F24" s="362" t="s">
        <v>222</v>
      </c>
      <c r="G24" s="363" t="s">
        <v>222</v>
      </c>
      <c r="H24" s="364">
        <v>26227.99</v>
      </c>
    </row>
    <row r="25" spans="1:8">
      <c r="A25" s="360"/>
      <c r="B25" s="361"/>
      <c r="C25" s="628" t="s">
        <v>304</v>
      </c>
      <c r="D25" s="628"/>
      <c r="E25" s="628"/>
      <c r="F25" s="365" t="s">
        <v>222</v>
      </c>
      <c r="G25" s="366" t="s">
        <v>222</v>
      </c>
      <c r="H25" s="367">
        <f>0+H24</f>
        <v>26227.99</v>
      </c>
    </row>
    <row r="26" spans="1:8">
      <c r="C26" s="641"/>
      <c r="D26" s="641"/>
      <c r="E26" s="641"/>
    </row>
    <row r="28" spans="1:8">
      <c r="A28" s="631" t="s">
        <v>213</v>
      </c>
      <c r="B28" s="631"/>
      <c r="C28" s="631"/>
      <c r="D28" s="631"/>
      <c r="E28" s="642" t="s">
        <v>214</v>
      </c>
      <c r="F28" s="642"/>
      <c r="G28" s="642"/>
      <c r="H28" s="642"/>
    </row>
    <row r="29" spans="1:8">
      <c r="E29" s="640" t="s">
        <v>305</v>
      </c>
      <c r="F29" s="640"/>
      <c r="G29" s="640"/>
      <c r="H29" s="640"/>
    </row>
    <row r="32" spans="1:8">
      <c r="A32" s="631" t="s">
        <v>218</v>
      </c>
      <c r="B32" s="631"/>
      <c r="C32" s="631"/>
      <c r="D32" s="631"/>
      <c r="E32" s="642" t="s">
        <v>219</v>
      </c>
      <c r="F32" s="642"/>
      <c r="G32" s="642"/>
      <c r="H32" s="642"/>
    </row>
    <row r="33" spans="5:8">
      <c r="E33" s="640" t="s">
        <v>305</v>
      </c>
      <c r="F33" s="640"/>
      <c r="G33" s="640"/>
      <c r="H33" s="640"/>
    </row>
  </sheetData>
  <mergeCells count="25">
    <mergeCell ref="E33:H33"/>
    <mergeCell ref="C24:E24"/>
    <mergeCell ref="C25:E25"/>
    <mergeCell ref="E29:H29"/>
    <mergeCell ref="C26:E26"/>
    <mergeCell ref="A28:D28"/>
    <mergeCell ref="E28:H28"/>
    <mergeCell ref="A32:D32"/>
    <mergeCell ref="E32:H32"/>
    <mergeCell ref="A2:H2"/>
    <mergeCell ref="A3:H3"/>
    <mergeCell ref="A6:H6"/>
    <mergeCell ref="A9:H9"/>
    <mergeCell ref="C11:F11"/>
    <mergeCell ref="B12:G12"/>
    <mergeCell ref="A14:B14"/>
    <mergeCell ref="A15:H15"/>
    <mergeCell ref="C16:E16"/>
    <mergeCell ref="C17:E17"/>
    <mergeCell ref="C23:E23"/>
    <mergeCell ref="C18:E18"/>
    <mergeCell ref="C19:E19"/>
    <mergeCell ref="C20:E20"/>
    <mergeCell ref="C21:E21"/>
    <mergeCell ref="C22:E22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I31"/>
  <sheetViews>
    <sheetView workbookViewId="0">
      <selection activeCell="H17" sqref="H17"/>
    </sheetView>
  </sheetViews>
  <sheetFormatPr defaultRowHeight="15"/>
  <cols>
    <col min="1" max="1" width="6.42578125" style="435" customWidth="1"/>
    <col min="2" max="2" width="13.7109375" style="435" customWidth="1"/>
    <col min="3" max="3" width="11.5703125" style="435" customWidth="1"/>
    <col min="4" max="4" width="9.140625" style="435"/>
    <col min="5" max="5" width="7.140625" style="435" customWidth="1"/>
    <col min="6" max="6" width="13.7109375" style="435" customWidth="1"/>
    <col min="7" max="7" width="10" style="435" customWidth="1"/>
    <col min="8" max="8" width="13.5703125" style="435" customWidth="1"/>
    <col min="9" max="9" width="9.140625" style="435"/>
    <col min="257" max="257" width="6.42578125" customWidth="1"/>
    <col min="258" max="258" width="13.7109375" customWidth="1"/>
    <col min="259" max="259" width="11.5703125" customWidth="1"/>
    <col min="261" max="261" width="7.140625" customWidth="1"/>
    <col min="262" max="262" width="13.7109375" customWidth="1"/>
    <col min="263" max="263" width="10" customWidth="1"/>
    <col min="264" max="264" width="13.5703125" customWidth="1"/>
    <col min="513" max="513" width="6.42578125" customWidth="1"/>
    <col min="514" max="514" width="13.7109375" customWidth="1"/>
    <col min="515" max="515" width="11.5703125" customWidth="1"/>
    <col min="517" max="517" width="7.140625" customWidth="1"/>
    <col min="518" max="518" width="13.7109375" customWidth="1"/>
    <col min="519" max="519" width="10" customWidth="1"/>
    <col min="520" max="520" width="13.5703125" customWidth="1"/>
    <col min="769" max="769" width="6.42578125" customWidth="1"/>
    <col min="770" max="770" width="13.7109375" customWidth="1"/>
    <col min="771" max="771" width="11.5703125" customWidth="1"/>
    <col min="773" max="773" width="7.140625" customWidth="1"/>
    <col min="774" max="774" width="13.7109375" customWidth="1"/>
    <col min="775" max="775" width="10" customWidth="1"/>
    <col min="776" max="776" width="13.5703125" customWidth="1"/>
    <col min="1025" max="1025" width="6.42578125" customWidth="1"/>
    <col min="1026" max="1026" width="13.7109375" customWidth="1"/>
    <col min="1027" max="1027" width="11.5703125" customWidth="1"/>
    <col min="1029" max="1029" width="7.140625" customWidth="1"/>
    <col min="1030" max="1030" width="13.7109375" customWidth="1"/>
    <col min="1031" max="1031" width="10" customWidth="1"/>
    <col min="1032" max="1032" width="13.5703125" customWidth="1"/>
    <col min="1281" max="1281" width="6.42578125" customWidth="1"/>
    <col min="1282" max="1282" width="13.7109375" customWidth="1"/>
    <col min="1283" max="1283" width="11.5703125" customWidth="1"/>
    <col min="1285" max="1285" width="7.140625" customWidth="1"/>
    <col min="1286" max="1286" width="13.7109375" customWidth="1"/>
    <col min="1287" max="1287" width="10" customWidth="1"/>
    <col min="1288" max="1288" width="13.5703125" customWidth="1"/>
    <col min="1537" max="1537" width="6.42578125" customWidth="1"/>
    <col min="1538" max="1538" width="13.7109375" customWidth="1"/>
    <col min="1539" max="1539" width="11.5703125" customWidth="1"/>
    <col min="1541" max="1541" width="7.140625" customWidth="1"/>
    <col min="1542" max="1542" width="13.7109375" customWidth="1"/>
    <col min="1543" max="1543" width="10" customWidth="1"/>
    <col min="1544" max="1544" width="13.5703125" customWidth="1"/>
    <col min="1793" max="1793" width="6.42578125" customWidth="1"/>
    <col min="1794" max="1794" width="13.7109375" customWidth="1"/>
    <col min="1795" max="1795" width="11.5703125" customWidth="1"/>
    <col min="1797" max="1797" width="7.140625" customWidth="1"/>
    <col min="1798" max="1798" width="13.7109375" customWidth="1"/>
    <col min="1799" max="1799" width="10" customWidth="1"/>
    <col min="1800" max="1800" width="13.5703125" customWidth="1"/>
    <col min="2049" max="2049" width="6.42578125" customWidth="1"/>
    <col min="2050" max="2050" width="13.7109375" customWidth="1"/>
    <col min="2051" max="2051" width="11.5703125" customWidth="1"/>
    <col min="2053" max="2053" width="7.140625" customWidth="1"/>
    <col min="2054" max="2054" width="13.7109375" customWidth="1"/>
    <col min="2055" max="2055" width="10" customWidth="1"/>
    <col min="2056" max="2056" width="13.5703125" customWidth="1"/>
    <col min="2305" max="2305" width="6.42578125" customWidth="1"/>
    <col min="2306" max="2306" width="13.7109375" customWidth="1"/>
    <col min="2307" max="2307" width="11.5703125" customWidth="1"/>
    <col min="2309" max="2309" width="7.140625" customWidth="1"/>
    <col min="2310" max="2310" width="13.7109375" customWidth="1"/>
    <col min="2311" max="2311" width="10" customWidth="1"/>
    <col min="2312" max="2312" width="13.5703125" customWidth="1"/>
    <col min="2561" max="2561" width="6.42578125" customWidth="1"/>
    <col min="2562" max="2562" width="13.7109375" customWidth="1"/>
    <col min="2563" max="2563" width="11.5703125" customWidth="1"/>
    <col min="2565" max="2565" width="7.140625" customWidth="1"/>
    <col min="2566" max="2566" width="13.7109375" customWidth="1"/>
    <col min="2567" max="2567" width="10" customWidth="1"/>
    <col min="2568" max="2568" width="13.5703125" customWidth="1"/>
    <col min="2817" max="2817" width="6.42578125" customWidth="1"/>
    <col min="2818" max="2818" width="13.7109375" customWidth="1"/>
    <col min="2819" max="2819" width="11.5703125" customWidth="1"/>
    <col min="2821" max="2821" width="7.140625" customWidth="1"/>
    <col min="2822" max="2822" width="13.7109375" customWidth="1"/>
    <col min="2823" max="2823" width="10" customWidth="1"/>
    <col min="2824" max="2824" width="13.5703125" customWidth="1"/>
    <col min="3073" max="3073" width="6.42578125" customWidth="1"/>
    <col min="3074" max="3074" width="13.7109375" customWidth="1"/>
    <col min="3075" max="3075" width="11.5703125" customWidth="1"/>
    <col min="3077" max="3077" width="7.140625" customWidth="1"/>
    <col min="3078" max="3078" width="13.7109375" customWidth="1"/>
    <col min="3079" max="3079" width="10" customWidth="1"/>
    <col min="3080" max="3080" width="13.5703125" customWidth="1"/>
    <col min="3329" max="3329" width="6.42578125" customWidth="1"/>
    <col min="3330" max="3330" width="13.7109375" customWidth="1"/>
    <col min="3331" max="3331" width="11.5703125" customWidth="1"/>
    <col min="3333" max="3333" width="7.140625" customWidth="1"/>
    <col min="3334" max="3334" width="13.7109375" customWidth="1"/>
    <col min="3335" max="3335" width="10" customWidth="1"/>
    <col min="3336" max="3336" width="13.5703125" customWidth="1"/>
    <col min="3585" max="3585" width="6.42578125" customWidth="1"/>
    <col min="3586" max="3586" width="13.7109375" customWidth="1"/>
    <col min="3587" max="3587" width="11.5703125" customWidth="1"/>
    <col min="3589" max="3589" width="7.140625" customWidth="1"/>
    <col min="3590" max="3590" width="13.7109375" customWidth="1"/>
    <col min="3591" max="3591" width="10" customWidth="1"/>
    <col min="3592" max="3592" width="13.5703125" customWidth="1"/>
    <col min="3841" max="3841" width="6.42578125" customWidth="1"/>
    <col min="3842" max="3842" width="13.7109375" customWidth="1"/>
    <col min="3843" max="3843" width="11.5703125" customWidth="1"/>
    <col min="3845" max="3845" width="7.140625" customWidth="1"/>
    <col min="3846" max="3846" width="13.7109375" customWidth="1"/>
    <col min="3847" max="3847" width="10" customWidth="1"/>
    <col min="3848" max="3848" width="13.5703125" customWidth="1"/>
    <col min="4097" max="4097" width="6.42578125" customWidth="1"/>
    <col min="4098" max="4098" width="13.7109375" customWidth="1"/>
    <col min="4099" max="4099" width="11.5703125" customWidth="1"/>
    <col min="4101" max="4101" width="7.140625" customWidth="1"/>
    <col min="4102" max="4102" width="13.7109375" customWidth="1"/>
    <col min="4103" max="4103" width="10" customWidth="1"/>
    <col min="4104" max="4104" width="13.5703125" customWidth="1"/>
    <col min="4353" max="4353" width="6.42578125" customWidth="1"/>
    <col min="4354" max="4354" width="13.7109375" customWidth="1"/>
    <col min="4355" max="4355" width="11.5703125" customWidth="1"/>
    <col min="4357" max="4357" width="7.140625" customWidth="1"/>
    <col min="4358" max="4358" width="13.7109375" customWidth="1"/>
    <col min="4359" max="4359" width="10" customWidth="1"/>
    <col min="4360" max="4360" width="13.5703125" customWidth="1"/>
    <col min="4609" max="4609" width="6.42578125" customWidth="1"/>
    <col min="4610" max="4610" width="13.7109375" customWidth="1"/>
    <col min="4611" max="4611" width="11.5703125" customWidth="1"/>
    <col min="4613" max="4613" width="7.140625" customWidth="1"/>
    <col min="4614" max="4614" width="13.7109375" customWidth="1"/>
    <col min="4615" max="4615" width="10" customWidth="1"/>
    <col min="4616" max="4616" width="13.5703125" customWidth="1"/>
    <col min="4865" max="4865" width="6.42578125" customWidth="1"/>
    <col min="4866" max="4866" width="13.7109375" customWidth="1"/>
    <col min="4867" max="4867" width="11.5703125" customWidth="1"/>
    <col min="4869" max="4869" width="7.140625" customWidth="1"/>
    <col min="4870" max="4870" width="13.7109375" customWidth="1"/>
    <col min="4871" max="4871" width="10" customWidth="1"/>
    <col min="4872" max="4872" width="13.5703125" customWidth="1"/>
    <col min="5121" max="5121" width="6.42578125" customWidth="1"/>
    <col min="5122" max="5122" width="13.7109375" customWidth="1"/>
    <col min="5123" max="5123" width="11.5703125" customWidth="1"/>
    <col min="5125" max="5125" width="7.140625" customWidth="1"/>
    <col min="5126" max="5126" width="13.7109375" customWidth="1"/>
    <col min="5127" max="5127" width="10" customWidth="1"/>
    <col min="5128" max="5128" width="13.5703125" customWidth="1"/>
    <col min="5377" max="5377" width="6.42578125" customWidth="1"/>
    <col min="5378" max="5378" width="13.7109375" customWidth="1"/>
    <col min="5379" max="5379" width="11.5703125" customWidth="1"/>
    <col min="5381" max="5381" width="7.140625" customWidth="1"/>
    <col min="5382" max="5382" width="13.7109375" customWidth="1"/>
    <col min="5383" max="5383" width="10" customWidth="1"/>
    <col min="5384" max="5384" width="13.5703125" customWidth="1"/>
    <col min="5633" max="5633" width="6.42578125" customWidth="1"/>
    <col min="5634" max="5634" width="13.7109375" customWidth="1"/>
    <col min="5635" max="5635" width="11.5703125" customWidth="1"/>
    <col min="5637" max="5637" width="7.140625" customWidth="1"/>
    <col min="5638" max="5638" width="13.7109375" customWidth="1"/>
    <col min="5639" max="5639" width="10" customWidth="1"/>
    <col min="5640" max="5640" width="13.5703125" customWidth="1"/>
    <col min="5889" max="5889" width="6.42578125" customWidth="1"/>
    <col min="5890" max="5890" width="13.7109375" customWidth="1"/>
    <col min="5891" max="5891" width="11.5703125" customWidth="1"/>
    <col min="5893" max="5893" width="7.140625" customWidth="1"/>
    <col min="5894" max="5894" width="13.7109375" customWidth="1"/>
    <col min="5895" max="5895" width="10" customWidth="1"/>
    <col min="5896" max="5896" width="13.5703125" customWidth="1"/>
    <col min="6145" max="6145" width="6.42578125" customWidth="1"/>
    <col min="6146" max="6146" width="13.7109375" customWidth="1"/>
    <col min="6147" max="6147" width="11.5703125" customWidth="1"/>
    <col min="6149" max="6149" width="7.140625" customWidth="1"/>
    <col min="6150" max="6150" width="13.7109375" customWidth="1"/>
    <col min="6151" max="6151" width="10" customWidth="1"/>
    <col min="6152" max="6152" width="13.5703125" customWidth="1"/>
    <col min="6401" max="6401" width="6.42578125" customWidth="1"/>
    <col min="6402" max="6402" width="13.7109375" customWidth="1"/>
    <col min="6403" max="6403" width="11.5703125" customWidth="1"/>
    <col min="6405" max="6405" width="7.140625" customWidth="1"/>
    <col min="6406" max="6406" width="13.7109375" customWidth="1"/>
    <col min="6407" max="6407" width="10" customWidth="1"/>
    <col min="6408" max="6408" width="13.5703125" customWidth="1"/>
    <col min="6657" max="6657" width="6.42578125" customWidth="1"/>
    <col min="6658" max="6658" width="13.7109375" customWidth="1"/>
    <col min="6659" max="6659" width="11.5703125" customWidth="1"/>
    <col min="6661" max="6661" width="7.140625" customWidth="1"/>
    <col min="6662" max="6662" width="13.7109375" customWidth="1"/>
    <col min="6663" max="6663" width="10" customWidth="1"/>
    <col min="6664" max="6664" width="13.5703125" customWidth="1"/>
    <col min="6913" max="6913" width="6.42578125" customWidth="1"/>
    <col min="6914" max="6914" width="13.7109375" customWidth="1"/>
    <col min="6915" max="6915" width="11.5703125" customWidth="1"/>
    <col min="6917" max="6917" width="7.140625" customWidth="1"/>
    <col min="6918" max="6918" width="13.7109375" customWidth="1"/>
    <col min="6919" max="6919" width="10" customWidth="1"/>
    <col min="6920" max="6920" width="13.5703125" customWidth="1"/>
    <col min="7169" max="7169" width="6.42578125" customWidth="1"/>
    <col min="7170" max="7170" width="13.7109375" customWidth="1"/>
    <col min="7171" max="7171" width="11.5703125" customWidth="1"/>
    <col min="7173" max="7173" width="7.140625" customWidth="1"/>
    <col min="7174" max="7174" width="13.7109375" customWidth="1"/>
    <col min="7175" max="7175" width="10" customWidth="1"/>
    <col min="7176" max="7176" width="13.5703125" customWidth="1"/>
    <col min="7425" max="7425" width="6.42578125" customWidth="1"/>
    <col min="7426" max="7426" width="13.7109375" customWidth="1"/>
    <col min="7427" max="7427" width="11.5703125" customWidth="1"/>
    <col min="7429" max="7429" width="7.140625" customWidth="1"/>
    <col min="7430" max="7430" width="13.7109375" customWidth="1"/>
    <col min="7431" max="7431" width="10" customWidth="1"/>
    <col min="7432" max="7432" width="13.5703125" customWidth="1"/>
    <col min="7681" max="7681" width="6.42578125" customWidth="1"/>
    <col min="7682" max="7682" width="13.7109375" customWidth="1"/>
    <col min="7683" max="7683" width="11.5703125" customWidth="1"/>
    <col min="7685" max="7685" width="7.140625" customWidth="1"/>
    <col min="7686" max="7686" width="13.7109375" customWidth="1"/>
    <col min="7687" max="7687" width="10" customWidth="1"/>
    <col min="7688" max="7688" width="13.5703125" customWidth="1"/>
    <col min="7937" max="7937" width="6.42578125" customWidth="1"/>
    <col min="7938" max="7938" width="13.7109375" customWidth="1"/>
    <col min="7939" max="7939" width="11.5703125" customWidth="1"/>
    <col min="7941" max="7941" width="7.140625" customWidth="1"/>
    <col min="7942" max="7942" width="13.7109375" customWidth="1"/>
    <col min="7943" max="7943" width="10" customWidth="1"/>
    <col min="7944" max="7944" width="13.5703125" customWidth="1"/>
    <col min="8193" max="8193" width="6.42578125" customWidth="1"/>
    <col min="8194" max="8194" width="13.7109375" customWidth="1"/>
    <col min="8195" max="8195" width="11.5703125" customWidth="1"/>
    <col min="8197" max="8197" width="7.140625" customWidth="1"/>
    <col min="8198" max="8198" width="13.7109375" customWidth="1"/>
    <col min="8199" max="8199" width="10" customWidth="1"/>
    <col min="8200" max="8200" width="13.5703125" customWidth="1"/>
    <col min="8449" max="8449" width="6.42578125" customWidth="1"/>
    <col min="8450" max="8450" width="13.7109375" customWidth="1"/>
    <col min="8451" max="8451" width="11.5703125" customWidth="1"/>
    <col min="8453" max="8453" width="7.140625" customWidth="1"/>
    <col min="8454" max="8454" width="13.7109375" customWidth="1"/>
    <col min="8455" max="8455" width="10" customWidth="1"/>
    <col min="8456" max="8456" width="13.5703125" customWidth="1"/>
    <col min="8705" max="8705" width="6.42578125" customWidth="1"/>
    <col min="8706" max="8706" width="13.7109375" customWidth="1"/>
    <col min="8707" max="8707" width="11.5703125" customWidth="1"/>
    <col min="8709" max="8709" width="7.140625" customWidth="1"/>
    <col min="8710" max="8710" width="13.7109375" customWidth="1"/>
    <col min="8711" max="8711" width="10" customWidth="1"/>
    <col min="8712" max="8712" width="13.5703125" customWidth="1"/>
    <col min="8961" max="8961" width="6.42578125" customWidth="1"/>
    <col min="8962" max="8962" width="13.7109375" customWidth="1"/>
    <col min="8963" max="8963" width="11.5703125" customWidth="1"/>
    <col min="8965" max="8965" width="7.140625" customWidth="1"/>
    <col min="8966" max="8966" width="13.7109375" customWidth="1"/>
    <col min="8967" max="8967" width="10" customWidth="1"/>
    <col min="8968" max="8968" width="13.5703125" customWidth="1"/>
    <col min="9217" max="9217" width="6.42578125" customWidth="1"/>
    <col min="9218" max="9218" width="13.7109375" customWidth="1"/>
    <col min="9219" max="9219" width="11.5703125" customWidth="1"/>
    <col min="9221" max="9221" width="7.140625" customWidth="1"/>
    <col min="9222" max="9222" width="13.7109375" customWidth="1"/>
    <col min="9223" max="9223" width="10" customWidth="1"/>
    <col min="9224" max="9224" width="13.5703125" customWidth="1"/>
    <col min="9473" max="9473" width="6.42578125" customWidth="1"/>
    <col min="9474" max="9474" width="13.7109375" customWidth="1"/>
    <col min="9475" max="9475" width="11.5703125" customWidth="1"/>
    <col min="9477" max="9477" width="7.140625" customWidth="1"/>
    <col min="9478" max="9478" width="13.7109375" customWidth="1"/>
    <col min="9479" max="9479" width="10" customWidth="1"/>
    <col min="9480" max="9480" width="13.5703125" customWidth="1"/>
    <col min="9729" max="9729" width="6.42578125" customWidth="1"/>
    <col min="9730" max="9730" width="13.7109375" customWidth="1"/>
    <col min="9731" max="9731" width="11.5703125" customWidth="1"/>
    <col min="9733" max="9733" width="7.140625" customWidth="1"/>
    <col min="9734" max="9734" width="13.7109375" customWidth="1"/>
    <col min="9735" max="9735" width="10" customWidth="1"/>
    <col min="9736" max="9736" width="13.5703125" customWidth="1"/>
    <col min="9985" max="9985" width="6.42578125" customWidth="1"/>
    <col min="9986" max="9986" width="13.7109375" customWidth="1"/>
    <col min="9987" max="9987" width="11.5703125" customWidth="1"/>
    <col min="9989" max="9989" width="7.140625" customWidth="1"/>
    <col min="9990" max="9990" width="13.7109375" customWidth="1"/>
    <col min="9991" max="9991" width="10" customWidth="1"/>
    <col min="9992" max="9992" width="13.5703125" customWidth="1"/>
    <col min="10241" max="10241" width="6.42578125" customWidth="1"/>
    <col min="10242" max="10242" width="13.7109375" customWidth="1"/>
    <col min="10243" max="10243" width="11.5703125" customWidth="1"/>
    <col min="10245" max="10245" width="7.140625" customWidth="1"/>
    <col min="10246" max="10246" width="13.7109375" customWidth="1"/>
    <col min="10247" max="10247" width="10" customWidth="1"/>
    <col min="10248" max="10248" width="13.5703125" customWidth="1"/>
    <col min="10497" max="10497" width="6.42578125" customWidth="1"/>
    <col min="10498" max="10498" width="13.7109375" customWidth="1"/>
    <col min="10499" max="10499" width="11.5703125" customWidth="1"/>
    <col min="10501" max="10501" width="7.140625" customWidth="1"/>
    <col min="10502" max="10502" width="13.7109375" customWidth="1"/>
    <col min="10503" max="10503" width="10" customWidth="1"/>
    <col min="10504" max="10504" width="13.5703125" customWidth="1"/>
    <col min="10753" max="10753" width="6.42578125" customWidth="1"/>
    <col min="10754" max="10754" width="13.7109375" customWidth="1"/>
    <col min="10755" max="10755" width="11.5703125" customWidth="1"/>
    <col min="10757" max="10757" width="7.140625" customWidth="1"/>
    <col min="10758" max="10758" width="13.7109375" customWidth="1"/>
    <col min="10759" max="10759" width="10" customWidth="1"/>
    <col min="10760" max="10760" width="13.5703125" customWidth="1"/>
    <col min="11009" max="11009" width="6.42578125" customWidth="1"/>
    <col min="11010" max="11010" width="13.7109375" customWidth="1"/>
    <col min="11011" max="11011" width="11.5703125" customWidth="1"/>
    <col min="11013" max="11013" width="7.140625" customWidth="1"/>
    <col min="11014" max="11014" width="13.7109375" customWidth="1"/>
    <col min="11015" max="11015" width="10" customWidth="1"/>
    <col min="11016" max="11016" width="13.5703125" customWidth="1"/>
    <col min="11265" max="11265" width="6.42578125" customWidth="1"/>
    <col min="11266" max="11266" width="13.7109375" customWidth="1"/>
    <col min="11267" max="11267" width="11.5703125" customWidth="1"/>
    <col min="11269" max="11269" width="7.140625" customWidth="1"/>
    <col min="11270" max="11270" width="13.7109375" customWidth="1"/>
    <col min="11271" max="11271" width="10" customWidth="1"/>
    <col min="11272" max="11272" width="13.5703125" customWidth="1"/>
    <col min="11521" max="11521" width="6.42578125" customWidth="1"/>
    <col min="11522" max="11522" width="13.7109375" customWidth="1"/>
    <col min="11523" max="11523" width="11.5703125" customWidth="1"/>
    <col min="11525" max="11525" width="7.140625" customWidth="1"/>
    <col min="11526" max="11526" width="13.7109375" customWidth="1"/>
    <col min="11527" max="11527" width="10" customWidth="1"/>
    <col min="11528" max="11528" width="13.5703125" customWidth="1"/>
    <col min="11777" max="11777" width="6.42578125" customWidth="1"/>
    <col min="11778" max="11778" width="13.7109375" customWidth="1"/>
    <col min="11779" max="11779" width="11.5703125" customWidth="1"/>
    <col min="11781" max="11781" width="7.140625" customWidth="1"/>
    <col min="11782" max="11782" width="13.7109375" customWidth="1"/>
    <col min="11783" max="11783" width="10" customWidth="1"/>
    <col min="11784" max="11784" width="13.5703125" customWidth="1"/>
    <col min="12033" max="12033" width="6.42578125" customWidth="1"/>
    <col min="12034" max="12034" width="13.7109375" customWidth="1"/>
    <col min="12035" max="12035" width="11.5703125" customWidth="1"/>
    <col min="12037" max="12037" width="7.140625" customWidth="1"/>
    <col min="12038" max="12038" width="13.7109375" customWidth="1"/>
    <col min="12039" max="12039" width="10" customWidth="1"/>
    <col min="12040" max="12040" width="13.5703125" customWidth="1"/>
    <col min="12289" max="12289" width="6.42578125" customWidth="1"/>
    <col min="12290" max="12290" width="13.7109375" customWidth="1"/>
    <col min="12291" max="12291" width="11.5703125" customWidth="1"/>
    <col min="12293" max="12293" width="7.140625" customWidth="1"/>
    <col min="12294" max="12294" width="13.7109375" customWidth="1"/>
    <col min="12295" max="12295" width="10" customWidth="1"/>
    <col min="12296" max="12296" width="13.5703125" customWidth="1"/>
    <col min="12545" max="12545" width="6.42578125" customWidth="1"/>
    <col min="12546" max="12546" width="13.7109375" customWidth="1"/>
    <col min="12547" max="12547" width="11.5703125" customWidth="1"/>
    <col min="12549" max="12549" width="7.140625" customWidth="1"/>
    <col min="12550" max="12550" width="13.7109375" customWidth="1"/>
    <col min="12551" max="12551" width="10" customWidth="1"/>
    <col min="12552" max="12552" width="13.5703125" customWidth="1"/>
    <col min="12801" max="12801" width="6.42578125" customWidth="1"/>
    <col min="12802" max="12802" width="13.7109375" customWidth="1"/>
    <col min="12803" max="12803" width="11.5703125" customWidth="1"/>
    <col min="12805" max="12805" width="7.140625" customWidth="1"/>
    <col min="12806" max="12806" width="13.7109375" customWidth="1"/>
    <col min="12807" max="12807" width="10" customWidth="1"/>
    <col min="12808" max="12808" width="13.5703125" customWidth="1"/>
    <col min="13057" max="13057" width="6.42578125" customWidth="1"/>
    <col min="13058" max="13058" width="13.7109375" customWidth="1"/>
    <col min="13059" max="13059" width="11.5703125" customWidth="1"/>
    <col min="13061" max="13061" width="7.140625" customWidth="1"/>
    <col min="13062" max="13062" width="13.7109375" customWidth="1"/>
    <col min="13063" max="13063" width="10" customWidth="1"/>
    <col min="13064" max="13064" width="13.5703125" customWidth="1"/>
    <col min="13313" max="13313" width="6.42578125" customWidth="1"/>
    <col min="13314" max="13314" width="13.7109375" customWidth="1"/>
    <col min="13315" max="13315" width="11.5703125" customWidth="1"/>
    <col min="13317" max="13317" width="7.140625" customWidth="1"/>
    <col min="13318" max="13318" width="13.7109375" customWidth="1"/>
    <col min="13319" max="13319" width="10" customWidth="1"/>
    <col min="13320" max="13320" width="13.5703125" customWidth="1"/>
    <col min="13569" max="13569" width="6.42578125" customWidth="1"/>
    <col min="13570" max="13570" width="13.7109375" customWidth="1"/>
    <col min="13571" max="13571" width="11.5703125" customWidth="1"/>
    <col min="13573" max="13573" width="7.140625" customWidth="1"/>
    <col min="13574" max="13574" width="13.7109375" customWidth="1"/>
    <col min="13575" max="13575" width="10" customWidth="1"/>
    <col min="13576" max="13576" width="13.5703125" customWidth="1"/>
    <col min="13825" max="13825" width="6.42578125" customWidth="1"/>
    <col min="13826" max="13826" width="13.7109375" customWidth="1"/>
    <col min="13827" max="13827" width="11.5703125" customWidth="1"/>
    <col min="13829" max="13829" width="7.140625" customWidth="1"/>
    <col min="13830" max="13830" width="13.7109375" customWidth="1"/>
    <col min="13831" max="13831" width="10" customWidth="1"/>
    <col min="13832" max="13832" width="13.5703125" customWidth="1"/>
    <col min="14081" max="14081" width="6.42578125" customWidth="1"/>
    <col min="14082" max="14082" width="13.7109375" customWidth="1"/>
    <col min="14083" max="14083" width="11.5703125" customWidth="1"/>
    <col min="14085" max="14085" width="7.140625" customWidth="1"/>
    <col min="14086" max="14086" width="13.7109375" customWidth="1"/>
    <col min="14087" max="14087" width="10" customWidth="1"/>
    <col min="14088" max="14088" width="13.5703125" customWidth="1"/>
    <col min="14337" max="14337" width="6.42578125" customWidth="1"/>
    <col min="14338" max="14338" width="13.7109375" customWidth="1"/>
    <col min="14339" max="14339" width="11.5703125" customWidth="1"/>
    <col min="14341" max="14341" width="7.140625" customWidth="1"/>
    <col min="14342" max="14342" width="13.7109375" customWidth="1"/>
    <col min="14343" max="14343" width="10" customWidth="1"/>
    <col min="14344" max="14344" width="13.5703125" customWidth="1"/>
    <col min="14593" max="14593" width="6.42578125" customWidth="1"/>
    <col min="14594" max="14594" width="13.7109375" customWidth="1"/>
    <col min="14595" max="14595" width="11.5703125" customWidth="1"/>
    <col min="14597" max="14597" width="7.140625" customWidth="1"/>
    <col min="14598" max="14598" width="13.7109375" customWidth="1"/>
    <col min="14599" max="14599" width="10" customWidth="1"/>
    <col min="14600" max="14600" width="13.5703125" customWidth="1"/>
    <col min="14849" max="14849" width="6.42578125" customWidth="1"/>
    <col min="14850" max="14850" width="13.7109375" customWidth="1"/>
    <col min="14851" max="14851" width="11.5703125" customWidth="1"/>
    <col min="14853" max="14853" width="7.140625" customWidth="1"/>
    <col min="14854" max="14854" width="13.7109375" customWidth="1"/>
    <col min="14855" max="14855" width="10" customWidth="1"/>
    <col min="14856" max="14856" width="13.5703125" customWidth="1"/>
    <col min="15105" max="15105" width="6.42578125" customWidth="1"/>
    <col min="15106" max="15106" width="13.7109375" customWidth="1"/>
    <col min="15107" max="15107" width="11.5703125" customWidth="1"/>
    <col min="15109" max="15109" width="7.140625" customWidth="1"/>
    <col min="15110" max="15110" width="13.7109375" customWidth="1"/>
    <col min="15111" max="15111" width="10" customWidth="1"/>
    <col min="15112" max="15112" width="13.5703125" customWidth="1"/>
    <col min="15361" max="15361" width="6.42578125" customWidth="1"/>
    <col min="15362" max="15362" width="13.7109375" customWidth="1"/>
    <col min="15363" max="15363" width="11.5703125" customWidth="1"/>
    <col min="15365" max="15365" width="7.140625" customWidth="1"/>
    <col min="15366" max="15366" width="13.7109375" customWidth="1"/>
    <col min="15367" max="15367" width="10" customWidth="1"/>
    <col min="15368" max="15368" width="13.5703125" customWidth="1"/>
    <col min="15617" max="15617" width="6.42578125" customWidth="1"/>
    <col min="15618" max="15618" width="13.7109375" customWidth="1"/>
    <col min="15619" max="15619" width="11.5703125" customWidth="1"/>
    <col min="15621" max="15621" width="7.140625" customWidth="1"/>
    <col min="15622" max="15622" width="13.7109375" customWidth="1"/>
    <col min="15623" max="15623" width="10" customWidth="1"/>
    <col min="15624" max="15624" width="13.5703125" customWidth="1"/>
    <col min="15873" max="15873" width="6.42578125" customWidth="1"/>
    <col min="15874" max="15874" width="13.7109375" customWidth="1"/>
    <col min="15875" max="15875" width="11.5703125" customWidth="1"/>
    <col min="15877" max="15877" width="7.140625" customWidth="1"/>
    <col min="15878" max="15878" width="13.7109375" customWidth="1"/>
    <col min="15879" max="15879" width="10" customWidth="1"/>
    <col min="15880" max="15880" width="13.5703125" customWidth="1"/>
    <col min="16129" max="16129" width="6.42578125" customWidth="1"/>
    <col min="16130" max="16130" width="13.7109375" customWidth="1"/>
    <col min="16131" max="16131" width="11.5703125" customWidth="1"/>
    <col min="16133" max="16133" width="7.140625" customWidth="1"/>
    <col min="16134" max="16134" width="13.7109375" customWidth="1"/>
    <col min="16135" max="16135" width="10" customWidth="1"/>
    <col min="16136" max="16136" width="13.5703125" customWidth="1"/>
  </cols>
  <sheetData>
    <row r="2" spans="1:8">
      <c r="A2" s="644" t="s">
        <v>306</v>
      </c>
      <c r="B2" s="644"/>
      <c r="C2" s="644"/>
      <c r="D2" s="644"/>
      <c r="E2" s="644"/>
      <c r="F2" s="644"/>
      <c r="G2" s="644"/>
      <c r="H2" s="644"/>
    </row>
    <row r="3" spans="1:8">
      <c r="A3" s="645" t="s">
        <v>235</v>
      </c>
      <c r="B3" s="645"/>
      <c r="C3" s="645"/>
      <c r="D3" s="645"/>
      <c r="E3" s="645"/>
      <c r="F3" s="645"/>
      <c r="G3" s="645"/>
      <c r="H3" s="645"/>
    </row>
    <row r="6" spans="1:8">
      <c r="A6" s="646" t="s">
        <v>307</v>
      </c>
      <c r="B6" s="646"/>
      <c r="C6" s="646"/>
      <c r="D6" s="646"/>
      <c r="E6" s="646"/>
      <c r="F6" s="646"/>
      <c r="G6" s="646"/>
      <c r="H6" s="646"/>
    </row>
    <row r="9" spans="1:8" ht="15.6" customHeight="1">
      <c r="A9" s="647" t="s">
        <v>537</v>
      </c>
      <c r="B9" s="647"/>
      <c r="C9" s="647"/>
      <c r="D9" s="647"/>
      <c r="E9" s="647"/>
      <c r="F9" s="647"/>
      <c r="G9" s="647"/>
      <c r="H9" s="647"/>
    </row>
    <row r="10" spans="1:8">
      <c r="D10" s="436"/>
    </row>
    <row r="11" spans="1:8">
      <c r="C11" s="646" t="s">
        <v>538</v>
      </c>
      <c r="D11" s="646"/>
      <c r="E11" s="646"/>
      <c r="F11" s="646"/>
    </row>
    <row r="12" spans="1:8">
      <c r="B12" s="648"/>
      <c r="C12" s="648"/>
      <c r="D12" s="648"/>
      <c r="E12" s="648"/>
      <c r="F12" s="648"/>
      <c r="G12" s="648"/>
    </row>
    <row r="14" spans="1:8" ht="14.45" customHeight="1">
      <c r="A14" s="649" t="s">
        <v>308</v>
      </c>
      <c r="B14" s="649"/>
      <c r="C14" s="437" t="s">
        <v>494</v>
      </c>
      <c r="D14" s="438"/>
      <c r="E14" s="438"/>
      <c r="F14" s="438"/>
      <c r="G14" s="438"/>
      <c r="H14" s="438"/>
    </row>
    <row r="15" spans="1:8">
      <c r="A15" s="650" t="s">
        <v>539</v>
      </c>
      <c r="B15" s="650"/>
      <c r="C15" s="650"/>
      <c r="D15" s="650"/>
      <c r="E15" s="650"/>
      <c r="F15" s="650"/>
      <c r="G15" s="650"/>
      <c r="H15" s="650"/>
    </row>
    <row r="16" spans="1:8" ht="28.5" customHeight="1">
      <c r="A16" s="446" t="s">
        <v>309</v>
      </c>
      <c r="B16" s="446" t="s">
        <v>310</v>
      </c>
      <c r="C16" s="651" t="s">
        <v>299</v>
      </c>
      <c r="D16" s="652"/>
      <c r="E16" s="653"/>
      <c r="F16" s="446" t="s">
        <v>300</v>
      </c>
      <c r="G16" s="447" t="s">
        <v>301</v>
      </c>
      <c r="H16" s="447" t="s">
        <v>302</v>
      </c>
    </row>
    <row r="17" spans="1:8">
      <c r="A17" s="439">
        <v>1</v>
      </c>
      <c r="B17" s="440" t="s">
        <v>23</v>
      </c>
      <c r="C17" s="643" t="s">
        <v>303</v>
      </c>
      <c r="D17" s="643"/>
      <c r="E17" s="643"/>
      <c r="F17" s="362" t="s">
        <v>222</v>
      </c>
      <c r="G17" s="441" t="s">
        <v>222</v>
      </c>
      <c r="H17" s="442">
        <v>530.30999999999995</v>
      </c>
    </row>
    <row r="18" spans="1:8">
      <c r="A18" s="439">
        <v>2</v>
      </c>
      <c r="B18" s="440" t="s">
        <v>23</v>
      </c>
      <c r="C18" s="643" t="s">
        <v>540</v>
      </c>
      <c r="D18" s="643"/>
      <c r="E18" s="643"/>
      <c r="F18" s="362" t="s">
        <v>222</v>
      </c>
      <c r="G18" s="441" t="s">
        <v>222</v>
      </c>
      <c r="H18" s="442">
        <v>20617.53</v>
      </c>
    </row>
    <row r="19" spans="1:8">
      <c r="A19" s="439">
        <v>3</v>
      </c>
      <c r="B19" s="440" t="s">
        <v>23</v>
      </c>
      <c r="C19" s="643" t="s">
        <v>541</v>
      </c>
      <c r="D19" s="643"/>
      <c r="E19" s="643"/>
      <c r="F19" s="362" t="s">
        <v>222</v>
      </c>
      <c r="G19" s="441" t="s">
        <v>222</v>
      </c>
      <c r="H19" s="442">
        <v>302.73</v>
      </c>
    </row>
    <row r="20" spans="1:8">
      <c r="A20" s="439"/>
      <c r="B20" s="440"/>
      <c r="C20" s="655" t="s">
        <v>304</v>
      </c>
      <c r="D20" s="655"/>
      <c r="E20" s="655"/>
      <c r="F20" s="443" t="s">
        <v>222</v>
      </c>
      <c r="G20" s="444" t="s">
        <v>222</v>
      </c>
      <c r="H20" s="445">
        <f>0+H17+H18</f>
        <v>21147.84</v>
      </c>
    </row>
    <row r="21" spans="1:8">
      <c r="A21" s="439">
        <v>4</v>
      </c>
      <c r="B21" s="440" t="s">
        <v>225</v>
      </c>
      <c r="C21" s="643" t="s">
        <v>540</v>
      </c>
      <c r="D21" s="643"/>
      <c r="E21" s="643"/>
      <c r="F21" s="362" t="s">
        <v>222</v>
      </c>
      <c r="G21" s="441" t="s">
        <v>222</v>
      </c>
      <c r="H21" s="442">
        <v>45052.54</v>
      </c>
    </row>
    <row r="22" spans="1:8">
      <c r="A22" s="439">
        <v>5</v>
      </c>
      <c r="B22" s="440" t="s">
        <v>225</v>
      </c>
      <c r="C22" s="643" t="s">
        <v>541</v>
      </c>
      <c r="D22" s="643"/>
      <c r="E22" s="643"/>
      <c r="F22" s="362" t="s">
        <v>222</v>
      </c>
      <c r="G22" s="441" t="s">
        <v>222</v>
      </c>
      <c r="H22" s="442">
        <v>648.33000000000004</v>
      </c>
    </row>
    <row r="23" spans="1:8">
      <c r="A23" s="439"/>
      <c r="B23" s="440"/>
      <c r="C23" s="655" t="s">
        <v>304</v>
      </c>
      <c r="D23" s="655"/>
      <c r="E23" s="655"/>
      <c r="F23" s="443" t="s">
        <v>222</v>
      </c>
      <c r="G23" s="444" t="s">
        <v>222</v>
      </c>
      <c r="H23" s="445">
        <f>0+H21</f>
        <v>45052.54</v>
      </c>
    </row>
    <row r="24" spans="1:8">
      <c r="C24" s="656"/>
      <c r="D24" s="656"/>
      <c r="E24" s="656"/>
    </row>
    <row r="26" spans="1:8">
      <c r="A26" s="649" t="s">
        <v>213</v>
      </c>
      <c r="B26" s="649"/>
      <c r="C26" s="649"/>
      <c r="D26" s="649"/>
      <c r="E26" s="657" t="s">
        <v>214</v>
      </c>
      <c r="F26" s="657"/>
      <c r="G26" s="657"/>
      <c r="H26" s="657"/>
    </row>
    <row r="27" spans="1:8">
      <c r="E27" s="654" t="s">
        <v>305</v>
      </c>
      <c r="F27" s="654"/>
      <c r="G27" s="654"/>
      <c r="H27" s="654"/>
    </row>
    <row r="30" spans="1:8">
      <c r="A30" s="649" t="s">
        <v>218</v>
      </c>
      <c r="B30" s="649"/>
      <c r="C30" s="649"/>
      <c r="D30" s="649"/>
      <c r="E30" s="657" t="s">
        <v>219</v>
      </c>
      <c r="F30" s="657"/>
      <c r="G30" s="657"/>
      <c r="H30" s="657"/>
    </row>
    <row r="31" spans="1:8">
      <c r="E31" s="654" t="s">
        <v>305</v>
      </c>
      <c r="F31" s="654"/>
      <c r="G31" s="654"/>
      <c r="H31" s="654"/>
    </row>
  </sheetData>
  <mergeCells count="23">
    <mergeCell ref="E31:H31"/>
    <mergeCell ref="C20:E20"/>
    <mergeCell ref="C21:E21"/>
    <mergeCell ref="C22:E22"/>
    <mergeCell ref="C23:E23"/>
    <mergeCell ref="C24:E24"/>
    <mergeCell ref="E30:H30"/>
    <mergeCell ref="A26:D26"/>
    <mergeCell ref="E26:H26"/>
    <mergeCell ref="E27:H27"/>
    <mergeCell ref="A30:D30"/>
    <mergeCell ref="C19:E19"/>
    <mergeCell ref="A2:H2"/>
    <mergeCell ref="A3:H3"/>
    <mergeCell ref="A6:H6"/>
    <mergeCell ref="A9:H9"/>
    <mergeCell ref="C11:F11"/>
    <mergeCell ref="B12:G12"/>
    <mergeCell ref="A14:B14"/>
    <mergeCell ref="A15:H15"/>
    <mergeCell ref="C16:E16"/>
    <mergeCell ref="C17:E17"/>
    <mergeCell ref="C18:E18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99"/>
  <sheetViews>
    <sheetView topLeftCell="A10" workbookViewId="0">
      <selection activeCell="M98" sqref="M98"/>
    </sheetView>
  </sheetViews>
  <sheetFormatPr defaultRowHeight="15"/>
  <cols>
    <col min="1" max="2" width="1.85546875" style="435" customWidth="1"/>
    <col min="3" max="3" width="1.5703125" style="435" customWidth="1"/>
    <col min="4" max="4" width="2.28515625" style="435" customWidth="1"/>
    <col min="5" max="5" width="2" style="435" customWidth="1"/>
    <col min="6" max="6" width="2.42578125" style="435" customWidth="1"/>
    <col min="7" max="7" width="35.85546875" style="435" customWidth="1"/>
    <col min="8" max="8" width="3.42578125" style="435" customWidth="1"/>
    <col min="9" max="9" width="11.85546875" style="435" customWidth="1"/>
    <col min="10" max="10" width="12.42578125" style="435" customWidth="1"/>
    <col min="11" max="11" width="13.28515625" style="435" customWidth="1"/>
    <col min="12" max="12" width="9.140625" style="435"/>
    <col min="257" max="258" width="1.85546875" customWidth="1"/>
    <col min="259" max="259" width="1.5703125" customWidth="1"/>
    <col min="260" max="260" width="2.28515625" customWidth="1"/>
    <col min="261" max="261" width="2" customWidth="1"/>
    <col min="262" max="262" width="2.42578125" customWidth="1"/>
    <col min="263" max="263" width="35.85546875" customWidth="1"/>
    <col min="264" max="264" width="3.42578125" customWidth="1"/>
    <col min="265" max="265" width="11.85546875" customWidth="1"/>
    <col min="266" max="266" width="12.42578125" customWidth="1"/>
    <col min="267" max="267" width="13.28515625" customWidth="1"/>
    <col min="513" max="514" width="1.85546875" customWidth="1"/>
    <col min="515" max="515" width="1.5703125" customWidth="1"/>
    <col min="516" max="516" width="2.28515625" customWidth="1"/>
    <col min="517" max="517" width="2" customWidth="1"/>
    <col min="518" max="518" width="2.42578125" customWidth="1"/>
    <col min="519" max="519" width="35.85546875" customWidth="1"/>
    <col min="520" max="520" width="3.42578125" customWidth="1"/>
    <col min="521" max="521" width="11.85546875" customWidth="1"/>
    <col min="522" max="522" width="12.42578125" customWidth="1"/>
    <col min="523" max="523" width="13.28515625" customWidth="1"/>
    <col min="769" max="770" width="1.85546875" customWidth="1"/>
    <col min="771" max="771" width="1.5703125" customWidth="1"/>
    <col min="772" max="772" width="2.28515625" customWidth="1"/>
    <col min="773" max="773" width="2" customWidth="1"/>
    <col min="774" max="774" width="2.42578125" customWidth="1"/>
    <col min="775" max="775" width="35.85546875" customWidth="1"/>
    <col min="776" max="776" width="3.42578125" customWidth="1"/>
    <col min="777" max="777" width="11.85546875" customWidth="1"/>
    <col min="778" max="778" width="12.42578125" customWidth="1"/>
    <col min="779" max="779" width="13.28515625" customWidth="1"/>
    <col min="1025" max="1026" width="1.85546875" customWidth="1"/>
    <col min="1027" max="1027" width="1.5703125" customWidth="1"/>
    <col min="1028" max="1028" width="2.28515625" customWidth="1"/>
    <col min="1029" max="1029" width="2" customWidth="1"/>
    <col min="1030" max="1030" width="2.42578125" customWidth="1"/>
    <col min="1031" max="1031" width="35.85546875" customWidth="1"/>
    <col min="1032" max="1032" width="3.42578125" customWidth="1"/>
    <col min="1033" max="1033" width="11.85546875" customWidth="1"/>
    <col min="1034" max="1034" width="12.42578125" customWidth="1"/>
    <col min="1035" max="1035" width="13.28515625" customWidth="1"/>
    <col min="1281" max="1282" width="1.85546875" customWidth="1"/>
    <col min="1283" max="1283" width="1.5703125" customWidth="1"/>
    <col min="1284" max="1284" width="2.28515625" customWidth="1"/>
    <col min="1285" max="1285" width="2" customWidth="1"/>
    <col min="1286" max="1286" width="2.42578125" customWidth="1"/>
    <col min="1287" max="1287" width="35.85546875" customWidth="1"/>
    <col min="1288" max="1288" width="3.42578125" customWidth="1"/>
    <col min="1289" max="1289" width="11.85546875" customWidth="1"/>
    <col min="1290" max="1290" width="12.42578125" customWidth="1"/>
    <col min="1291" max="1291" width="13.28515625" customWidth="1"/>
    <col min="1537" max="1538" width="1.85546875" customWidth="1"/>
    <col min="1539" max="1539" width="1.5703125" customWidth="1"/>
    <col min="1540" max="1540" width="2.28515625" customWidth="1"/>
    <col min="1541" max="1541" width="2" customWidth="1"/>
    <col min="1542" max="1542" width="2.42578125" customWidth="1"/>
    <col min="1543" max="1543" width="35.85546875" customWidth="1"/>
    <col min="1544" max="1544" width="3.42578125" customWidth="1"/>
    <col min="1545" max="1545" width="11.85546875" customWidth="1"/>
    <col min="1546" max="1546" width="12.42578125" customWidth="1"/>
    <col min="1547" max="1547" width="13.28515625" customWidth="1"/>
    <col min="1793" max="1794" width="1.85546875" customWidth="1"/>
    <col min="1795" max="1795" width="1.5703125" customWidth="1"/>
    <col min="1796" max="1796" width="2.28515625" customWidth="1"/>
    <col min="1797" max="1797" width="2" customWidth="1"/>
    <col min="1798" max="1798" width="2.42578125" customWidth="1"/>
    <col min="1799" max="1799" width="35.85546875" customWidth="1"/>
    <col min="1800" max="1800" width="3.42578125" customWidth="1"/>
    <col min="1801" max="1801" width="11.85546875" customWidth="1"/>
    <col min="1802" max="1802" width="12.42578125" customWidth="1"/>
    <col min="1803" max="1803" width="13.28515625" customWidth="1"/>
    <col min="2049" max="2050" width="1.85546875" customWidth="1"/>
    <col min="2051" max="2051" width="1.5703125" customWidth="1"/>
    <col min="2052" max="2052" width="2.28515625" customWidth="1"/>
    <col min="2053" max="2053" width="2" customWidth="1"/>
    <col min="2054" max="2054" width="2.42578125" customWidth="1"/>
    <col min="2055" max="2055" width="35.85546875" customWidth="1"/>
    <col min="2056" max="2056" width="3.42578125" customWidth="1"/>
    <col min="2057" max="2057" width="11.85546875" customWidth="1"/>
    <col min="2058" max="2058" width="12.42578125" customWidth="1"/>
    <col min="2059" max="2059" width="13.28515625" customWidth="1"/>
    <col min="2305" max="2306" width="1.85546875" customWidth="1"/>
    <col min="2307" max="2307" width="1.5703125" customWidth="1"/>
    <col min="2308" max="2308" width="2.28515625" customWidth="1"/>
    <col min="2309" max="2309" width="2" customWidth="1"/>
    <col min="2310" max="2310" width="2.42578125" customWidth="1"/>
    <col min="2311" max="2311" width="35.85546875" customWidth="1"/>
    <col min="2312" max="2312" width="3.42578125" customWidth="1"/>
    <col min="2313" max="2313" width="11.85546875" customWidth="1"/>
    <col min="2314" max="2314" width="12.42578125" customWidth="1"/>
    <col min="2315" max="2315" width="13.28515625" customWidth="1"/>
    <col min="2561" max="2562" width="1.85546875" customWidth="1"/>
    <col min="2563" max="2563" width="1.5703125" customWidth="1"/>
    <col min="2564" max="2564" width="2.28515625" customWidth="1"/>
    <col min="2565" max="2565" width="2" customWidth="1"/>
    <col min="2566" max="2566" width="2.42578125" customWidth="1"/>
    <col min="2567" max="2567" width="35.85546875" customWidth="1"/>
    <col min="2568" max="2568" width="3.42578125" customWidth="1"/>
    <col min="2569" max="2569" width="11.85546875" customWidth="1"/>
    <col min="2570" max="2570" width="12.42578125" customWidth="1"/>
    <col min="2571" max="2571" width="13.28515625" customWidth="1"/>
    <col min="2817" max="2818" width="1.85546875" customWidth="1"/>
    <col min="2819" max="2819" width="1.5703125" customWidth="1"/>
    <col min="2820" max="2820" width="2.28515625" customWidth="1"/>
    <col min="2821" max="2821" width="2" customWidth="1"/>
    <col min="2822" max="2822" width="2.42578125" customWidth="1"/>
    <col min="2823" max="2823" width="35.85546875" customWidth="1"/>
    <col min="2824" max="2824" width="3.42578125" customWidth="1"/>
    <col min="2825" max="2825" width="11.85546875" customWidth="1"/>
    <col min="2826" max="2826" width="12.42578125" customWidth="1"/>
    <col min="2827" max="2827" width="13.28515625" customWidth="1"/>
    <col min="3073" max="3074" width="1.85546875" customWidth="1"/>
    <col min="3075" max="3075" width="1.5703125" customWidth="1"/>
    <col min="3076" max="3076" width="2.28515625" customWidth="1"/>
    <col min="3077" max="3077" width="2" customWidth="1"/>
    <col min="3078" max="3078" width="2.42578125" customWidth="1"/>
    <col min="3079" max="3079" width="35.85546875" customWidth="1"/>
    <col min="3080" max="3080" width="3.42578125" customWidth="1"/>
    <col min="3081" max="3081" width="11.85546875" customWidth="1"/>
    <col min="3082" max="3082" width="12.42578125" customWidth="1"/>
    <col min="3083" max="3083" width="13.28515625" customWidth="1"/>
    <col min="3329" max="3330" width="1.85546875" customWidth="1"/>
    <col min="3331" max="3331" width="1.5703125" customWidth="1"/>
    <col min="3332" max="3332" width="2.28515625" customWidth="1"/>
    <col min="3333" max="3333" width="2" customWidth="1"/>
    <col min="3334" max="3334" width="2.42578125" customWidth="1"/>
    <col min="3335" max="3335" width="35.85546875" customWidth="1"/>
    <col min="3336" max="3336" width="3.42578125" customWidth="1"/>
    <col min="3337" max="3337" width="11.85546875" customWidth="1"/>
    <col min="3338" max="3338" width="12.42578125" customWidth="1"/>
    <col min="3339" max="3339" width="13.28515625" customWidth="1"/>
    <col min="3585" max="3586" width="1.85546875" customWidth="1"/>
    <col min="3587" max="3587" width="1.5703125" customWidth="1"/>
    <col min="3588" max="3588" width="2.28515625" customWidth="1"/>
    <col min="3589" max="3589" width="2" customWidth="1"/>
    <col min="3590" max="3590" width="2.42578125" customWidth="1"/>
    <col min="3591" max="3591" width="35.85546875" customWidth="1"/>
    <col min="3592" max="3592" width="3.42578125" customWidth="1"/>
    <col min="3593" max="3593" width="11.85546875" customWidth="1"/>
    <col min="3594" max="3594" width="12.42578125" customWidth="1"/>
    <col min="3595" max="3595" width="13.28515625" customWidth="1"/>
    <col min="3841" max="3842" width="1.85546875" customWidth="1"/>
    <col min="3843" max="3843" width="1.5703125" customWidth="1"/>
    <col min="3844" max="3844" width="2.28515625" customWidth="1"/>
    <col min="3845" max="3845" width="2" customWidth="1"/>
    <col min="3846" max="3846" width="2.42578125" customWidth="1"/>
    <col min="3847" max="3847" width="35.85546875" customWidth="1"/>
    <col min="3848" max="3848" width="3.42578125" customWidth="1"/>
    <col min="3849" max="3849" width="11.85546875" customWidth="1"/>
    <col min="3850" max="3850" width="12.42578125" customWidth="1"/>
    <col min="3851" max="3851" width="13.28515625" customWidth="1"/>
    <col min="4097" max="4098" width="1.85546875" customWidth="1"/>
    <col min="4099" max="4099" width="1.5703125" customWidth="1"/>
    <col min="4100" max="4100" width="2.28515625" customWidth="1"/>
    <col min="4101" max="4101" width="2" customWidth="1"/>
    <col min="4102" max="4102" width="2.42578125" customWidth="1"/>
    <col min="4103" max="4103" width="35.85546875" customWidth="1"/>
    <col min="4104" max="4104" width="3.42578125" customWidth="1"/>
    <col min="4105" max="4105" width="11.85546875" customWidth="1"/>
    <col min="4106" max="4106" width="12.42578125" customWidth="1"/>
    <col min="4107" max="4107" width="13.28515625" customWidth="1"/>
    <col min="4353" max="4354" width="1.85546875" customWidth="1"/>
    <col min="4355" max="4355" width="1.5703125" customWidth="1"/>
    <col min="4356" max="4356" width="2.28515625" customWidth="1"/>
    <col min="4357" max="4357" width="2" customWidth="1"/>
    <col min="4358" max="4358" width="2.42578125" customWidth="1"/>
    <col min="4359" max="4359" width="35.85546875" customWidth="1"/>
    <col min="4360" max="4360" width="3.42578125" customWidth="1"/>
    <col min="4361" max="4361" width="11.85546875" customWidth="1"/>
    <col min="4362" max="4362" width="12.42578125" customWidth="1"/>
    <col min="4363" max="4363" width="13.28515625" customWidth="1"/>
    <col min="4609" max="4610" width="1.85546875" customWidth="1"/>
    <col min="4611" max="4611" width="1.5703125" customWidth="1"/>
    <col min="4612" max="4612" width="2.28515625" customWidth="1"/>
    <col min="4613" max="4613" width="2" customWidth="1"/>
    <col min="4614" max="4614" width="2.42578125" customWidth="1"/>
    <col min="4615" max="4615" width="35.85546875" customWidth="1"/>
    <col min="4616" max="4616" width="3.42578125" customWidth="1"/>
    <col min="4617" max="4617" width="11.85546875" customWidth="1"/>
    <col min="4618" max="4618" width="12.42578125" customWidth="1"/>
    <col min="4619" max="4619" width="13.28515625" customWidth="1"/>
    <col min="4865" max="4866" width="1.85546875" customWidth="1"/>
    <col min="4867" max="4867" width="1.5703125" customWidth="1"/>
    <col min="4868" max="4868" width="2.28515625" customWidth="1"/>
    <col min="4869" max="4869" width="2" customWidth="1"/>
    <col min="4870" max="4870" width="2.42578125" customWidth="1"/>
    <col min="4871" max="4871" width="35.85546875" customWidth="1"/>
    <col min="4872" max="4872" width="3.42578125" customWidth="1"/>
    <col min="4873" max="4873" width="11.85546875" customWidth="1"/>
    <col min="4874" max="4874" width="12.42578125" customWidth="1"/>
    <col min="4875" max="4875" width="13.28515625" customWidth="1"/>
    <col min="5121" max="5122" width="1.85546875" customWidth="1"/>
    <col min="5123" max="5123" width="1.5703125" customWidth="1"/>
    <col min="5124" max="5124" width="2.28515625" customWidth="1"/>
    <col min="5125" max="5125" width="2" customWidth="1"/>
    <col min="5126" max="5126" width="2.42578125" customWidth="1"/>
    <col min="5127" max="5127" width="35.85546875" customWidth="1"/>
    <col min="5128" max="5128" width="3.42578125" customWidth="1"/>
    <col min="5129" max="5129" width="11.85546875" customWidth="1"/>
    <col min="5130" max="5130" width="12.42578125" customWidth="1"/>
    <col min="5131" max="5131" width="13.28515625" customWidth="1"/>
    <col min="5377" max="5378" width="1.85546875" customWidth="1"/>
    <col min="5379" max="5379" width="1.5703125" customWidth="1"/>
    <col min="5380" max="5380" width="2.28515625" customWidth="1"/>
    <col min="5381" max="5381" width="2" customWidth="1"/>
    <col min="5382" max="5382" width="2.42578125" customWidth="1"/>
    <col min="5383" max="5383" width="35.85546875" customWidth="1"/>
    <col min="5384" max="5384" width="3.42578125" customWidth="1"/>
    <col min="5385" max="5385" width="11.85546875" customWidth="1"/>
    <col min="5386" max="5386" width="12.42578125" customWidth="1"/>
    <col min="5387" max="5387" width="13.28515625" customWidth="1"/>
    <col min="5633" max="5634" width="1.85546875" customWidth="1"/>
    <col min="5635" max="5635" width="1.5703125" customWidth="1"/>
    <col min="5636" max="5636" width="2.28515625" customWidth="1"/>
    <col min="5637" max="5637" width="2" customWidth="1"/>
    <col min="5638" max="5638" width="2.42578125" customWidth="1"/>
    <col min="5639" max="5639" width="35.85546875" customWidth="1"/>
    <col min="5640" max="5640" width="3.42578125" customWidth="1"/>
    <col min="5641" max="5641" width="11.85546875" customWidth="1"/>
    <col min="5642" max="5642" width="12.42578125" customWidth="1"/>
    <col min="5643" max="5643" width="13.28515625" customWidth="1"/>
    <col min="5889" max="5890" width="1.85546875" customWidth="1"/>
    <col min="5891" max="5891" width="1.5703125" customWidth="1"/>
    <col min="5892" max="5892" width="2.28515625" customWidth="1"/>
    <col min="5893" max="5893" width="2" customWidth="1"/>
    <col min="5894" max="5894" width="2.42578125" customWidth="1"/>
    <col min="5895" max="5895" width="35.85546875" customWidth="1"/>
    <col min="5896" max="5896" width="3.42578125" customWidth="1"/>
    <col min="5897" max="5897" width="11.85546875" customWidth="1"/>
    <col min="5898" max="5898" width="12.42578125" customWidth="1"/>
    <col min="5899" max="5899" width="13.28515625" customWidth="1"/>
    <col min="6145" max="6146" width="1.85546875" customWidth="1"/>
    <col min="6147" max="6147" width="1.5703125" customWidth="1"/>
    <col min="6148" max="6148" width="2.28515625" customWidth="1"/>
    <col min="6149" max="6149" width="2" customWidth="1"/>
    <col min="6150" max="6150" width="2.42578125" customWidth="1"/>
    <col min="6151" max="6151" width="35.85546875" customWidth="1"/>
    <col min="6152" max="6152" width="3.42578125" customWidth="1"/>
    <col min="6153" max="6153" width="11.85546875" customWidth="1"/>
    <col min="6154" max="6154" width="12.42578125" customWidth="1"/>
    <col min="6155" max="6155" width="13.28515625" customWidth="1"/>
    <col min="6401" max="6402" width="1.85546875" customWidth="1"/>
    <col min="6403" max="6403" width="1.5703125" customWidth="1"/>
    <col min="6404" max="6404" width="2.28515625" customWidth="1"/>
    <col min="6405" max="6405" width="2" customWidth="1"/>
    <col min="6406" max="6406" width="2.42578125" customWidth="1"/>
    <col min="6407" max="6407" width="35.85546875" customWidth="1"/>
    <col min="6408" max="6408" width="3.42578125" customWidth="1"/>
    <col min="6409" max="6409" width="11.85546875" customWidth="1"/>
    <col min="6410" max="6410" width="12.42578125" customWidth="1"/>
    <col min="6411" max="6411" width="13.28515625" customWidth="1"/>
    <col min="6657" max="6658" width="1.85546875" customWidth="1"/>
    <col min="6659" max="6659" width="1.5703125" customWidth="1"/>
    <col min="6660" max="6660" width="2.28515625" customWidth="1"/>
    <col min="6661" max="6661" width="2" customWidth="1"/>
    <col min="6662" max="6662" width="2.42578125" customWidth="1"/>
    <col min="6663" max="6663" width="35.85546875" customWidth="1"/>
    <col min="6664" max="6664" width="3.42578125" customWidth="1"/>
    <col min="6665" max="6665" width="11.85546875" customWidth="1"/>
    <col min="6666" max="6666" width="12.42578125" customWidth="1"/>
    <col min="6667" max="6667" width="13.28515625" customWidth="1"/>
    <col min="6913" max="6914" width="1.85546875" customWidth="1"/>
    <col min="6915" max="6915" width="1.5703125" customWidth="1"/>
    <col min="6916" max="6916" width="2.28515625" customWidth="1"/>
    <col min="6917" max="6917" width="2" customWidth="1"/>
    <col min="6918" max="6918" width="2.42578125" customWidth="1"/>
    <col min="6919" max="6919" width="35.85546875" customWidth="1"/>
    <col min="6920" max="6920" width="3.42578125" customWidth="1"/>
    <col min="6921" max="6921" width="11.85546875" customWidth="1"/>
    <col min="6922" max="6922" width="12.42578125" customWidth="1"/>
    <col min="6923" max="6923" width="13.28515625" customWidth="1"/>
    <col min="7169" max="7170" width="1.85546875" customWidth="1"/>
    <col min="7171" max="7171" width="1.5703125" customWidth="1"/>
    <col min="7172" max="7172" width="2.28515625" customWidth="1"/>
    <col min="7173" max="7173" width="2" customWidth="1"/>
    <col min="7174" max="7174" width="2.42578125" customWidth="1"/>
    <col min="7175" max="7175" width="35.85546875" customWidth="1"/>
    <col min="7176" max="7176" width="3.42578125" customWidth="1"/>
    <col min="7177" max="7177" width="11.85546875" customWidth="1"/>
    <col min="7178" max="7178" width="12.42578125" customWidth="1"/>
    <col min="7179" max="7179" width="13.28515625" customWidth="1"/>
    <col min="7425" max="7426" width="1.85546875" customWidth="1"/>
    <col min="7427" max="7427" width="1.5703125" customWidth="1"/>
    <col min="7428" max="7428" width="2.28515625" customWidth="1"/>
    <col min="7429" max="7429" width="2" customWidth="1"/>
    <col min="7430" max="7430" width="2.42578125" customWidth="1"/>
    <col min="7431" max="7431" width="35.85546875" customWidth="1"/>
    <col min="7432" max="7432" width="3.42578125" customWidth="1"/>
    <col min="7433" max="7433" width="11.85546875" customWidth="1"/>
    <col min="7434" max="7434" width="12.42578125" customWidth="1"/>
    <col min="7435" max="7435" width="13.28515625" customWidth="1"/>
    <col min="7681" max="7682" width="1.85546875" customWidth="1"/>
    <col min="7683" max="7683" width="1.5703125" customWidth="1"/>
    <col min="7684" max="7684" width="2.28515625" customWidth="1"/>
    <col min="7685" max="7685" width="2" customWidth="1"/>
    <col min="7686" max="7686" width="2.42578125" customWidth="1"/>
    <col min="7687" max="7687" width="35.85546875" customWidth="1"/>
    <col min="7688" max="7688" width="3.42578125" customWidth="1"/>
    <col min="7689" max="7689" width="11.85546875" customWidth="1"/>
    <col min="7690" max="7690" width="12.42578125" customWidth="1"/>
    <col min="7691" max="7691" width="13.28515625" customWidth="1"/>
    <col min="7937" max="7938" width="1.85546875" customWidth="1"/>
    <col min="7939" max="7939" width="1.5703125" customWidth="1"/>
    <col min="7940" max="7940" width="2.28515625" customWidth="1"/>
    <col min="7941" max="7941" width="2" customWidth="1"/>
    <col min="7942" max="7942" width="2.42578125" customWidth="1"/>
    <col min="7943" max="7943" width="35.85546875" customWidth="1"/>
    <col min="7944" max="7944" width="3.42578125" customWidth="1"/>
    <col min="7945" max="7945" width="11.85546875" customWidth="1"/>
    <col min="7946" max="7946" width="12.42578125" customWidth="1"/>
    <col min="7947" max="7947" width="13.28515625" customWidth="1"/>
    <col min="8193" max="8194" width="1.85546875" customWidth="1"/>
    <col min="8195" max="8195" width="1.5703125" customWidth="1"/>
    <col min="8196" max="8196" width="2.28515625" customWidth="1"/>
    <col min="8197" max="8197" width="2" customWidth="1"/>
    <col min="8198" max="8198" width="2.42578125" customWidth="1"/>
    <col min="8199" max="8199" width="35.85546875" customWidth="1"/>
    <col min="8200" max="8200" width="3.42578125" customWidth="1"/>
    <col min="8201" max="8201" width="11.85546875" customWidth="1"/>
    <col min="8202" max="8202" width="12.42578125" customWidth="1"/>
    <col min="8203" max="8203" width="13.28515625" customWidth="1"/>
    <col min="8449" max="8450" width="1.85546875" customWidth="1"/>
    <col min="8451" max="8451" width="1.5703125" customWidth="1"/>
    <col min="8452" max="8452" width="2.28515625" customWidth="1"/>
    <col min="8453" max="8453" width="2" customWidth="1"/>
    <col min="8454" max="8454" width="2.42578125" customWidth="1"/>
    <col min="8455" max="8455" width="35.85546875" customWidth="1"/>
    <col min="8456" max="8456" width="3.42578125" customWidth="1"/>
    <col min="8457" max="8457" width="11.85546875" customWidth="1"/>
    <col min="8458" max="8458" width="12.42578125" customWidth="1"/>
    <col min="8459" max="8459" width="13.28515625" customWidth="1"/>
    <col min="8705" max="8706" width="1.85546875" customWidth="1"/>
    <col min="8707" max="8707" width="1.5703125" customWidth="1"/>
    <col min="8708" max="8708" width="2.28515625" customWidth="1"/>
    <col min="8709" max="8709" width="2" customWidth="1"/>
    <col min="8710" max="8710" width="2.42578125" customWidth="1"/>
    <col min="8711" max="8711" width="35.85546875" customWidth="1"/>
    <col min="8712" max="8712" width="3.42578125" customWidth="1"/>
    <col min="8713" max="8713" width="11.85546875" customWidth="1"/>
    <col min="8714" max="8714" width="12.42578125" customWidth="1"/>
    <col min="8715" max="8715" width="13.28515625" customWidth="1"/>
    <col min="8961" max="8962" width="1.85546875" customWidth="1"/>
    <col min="8963" max="8963" width="1.5703125" customWidth="1"/>
    <col min="8964" max="8964" width="2.28515625" customWidth="1"/>
    <col min="8965" max="8965" width="2" customWidth="1"/>
    <col min="8966" max="8966" width="2.42578125" customWidth="1"/>
    <col min="8967" max="8967" width="35.85546875" customWidth="1"/>
    <col min="8968" max="8968" width="3.42578125" customWidth="1"/>
    <col min="8969" max="8969" width="11.85546875" customWidth="1"/>
    <col min="8970" max="8970" width="12.42578125" customWidth="1"/>
    <col min="8971" max="8971" width="13.28515625" customWidth="1"/>
    <col min="9217" max="9218" width="1.85546875" customWidth="1"/>
    <col min="9219" max="9219" width="1.5703125" customWidth="1"/>
    <col min="9220" max="9220" width="2.28515625" customWidth="1"/>
    <col min="9221" max="9221" width="2" customWidth="1"/>
    <col min="9222" max="9222" width="2.42578125" customWidth="1"/>
    <col min="9223" max="9223" width="35.85546875" customWidth="1"/>
    <col min="9224" max="9224" width="3.42578125" customWidth="1"/>
    <col min="9225" max="9225" width="11.85546875" customWidth="1"/>
    <col min="9226" max="9226" width="12.42578125" customWidth="1"/>
    <col min="9227" max="9227" width="13.28515625" customWidth="1"/>
    <col min="9473" max="9474" width="1.85546875" customWidth="1"/>
    <col min="9475" max="9475" width="1.5703125" customWidth="1"/>
    <col min="9476" max="9476" width="2.28515625" customWidth="1"/>
    <col min="9477" max="9477" width="2" customWidth="1"/>
    <col min="9478" max="9478" width="2.42578125" customWidth="1"/>
    <col min="9479" max="9479" width="35.85546875" customWidth="1"/>
    <col min="9480" max="9480" width="3.42578125" customWidth="1"/>
    <col min="9481" max="9481" width="11.85546875" customWidth="1"/>
    <col min="9482" max="9482" width="12.42578125" customWidth="1"/>
    <col min="9483" max="9483" width="13.28515625" customWidth="1"/>
    <col min="9729" max="9730" width="1.85546875" customWidth="1"/>
    <col min="9731" max="9731" width="1.5703125" customWidth="1"/>
    <col min="9732" max="9732" width="2.28515625" customWidth="1"/>
    <col min="9733" max="9733" width="2" customWidth="1"/>
    <col min="9734" max="9734" width="2.42578125" customWidth="1"/>
    <col min="9735" max="9735" width="35.85546875" customWidth="1"/>
    <col min="9736" max="9736" width="3.42578125" customWidth="1"/>
    <col min="9737" max="9737" width="11.85546875" customWidth="1"/>
    <col min="9738" max="9738" width="12.42578125" customWidth="1"/>
    <col min="9739" max="9739" width="13.28515625" customWidth="1"/>
    <col min="9985" max="9986" width="1.85546875" customWidth="1"/>
    <col min="9987" max="9987" width="1.5703125" customWidth="1"/>
    <col min="9988" max="9988" width="2.28515625" customWidth="1"/>
    <col min="9989" max="9989" width="2" customWidth="1"/>
    <col min="9990" max="9990" width="2.42578125" customWidth="1"/>
    <col min="9991" max="9991" width="35.85546875" customWidth="1"/>
    <col min="9992" max="9992" width="3.42578125" customWidth="1"/>
    <col min="9993" max="9993" width="11.85546875" customWidth="1"/>
    <col min="9994" max="9994" width="12.42578125" customWidth="1"/>
    <col min="9995" max="9995" width="13.28515625" customWidth="1"/>
    <col min="10241" max="10242" width="1.85546875" customWidth="1"/>
    <col min="10243" max="10243" width="1.5703125" customWidth="1"/>
    <col min="10244" max="10244" width="2.28515625" customWidth="1"/>
    <col min="10245" max="10245" width="2" customWidth="1"/>
    <col min="10246" max="10246" width="2.42578125" customWidth="1"/>
    <col min="10247" max="10247" width="35.85546875" customWidth="1"/>
    <col min="10248" max="10248" width="3.42578125" customWidth="1"/>
    <col min="10249" max="10249" width="11.85546875" customWidth="1"/>
    <col min="10250" max="10250" width="12.42578125" customWidth="1"/>
    <col min="10251" max="10251" width="13.28515625" customWidth="1"/>
    <col min="10497" max="10498" width="1.85546875" customWidth="1"/>
    <col min="10499" max="10499" width="1.5703125" customWidth="1"/>
    <col min="10500" max="10500" width="2.28515625" customWidth="1"/>
    <col min="10501" max="10501" width="2" customWidth="1"/>
    <col min="10502" max="10502" width="2.42578125" customWidth="1"/>
    <col min="10503" max="10503" width="35.85546875" customWidth="1"/>
    <col min="10504" max="10504" width="3.42578125" customWidth="1"/>
    <col min="10505" max="10505" width="11.85546875" customWidth="1"/>
    <col min="10506" max="10506" width="12.42578125" customWidth="1"/>
    <col min="10507" max="10507" width="13.28515625" customWidth="1"/>
    <col min="10753" max="10754" width="1.85546875" customWidth="1"/>
    <col min="10755" max="10755" width="1.5703125" customWidth="1"/>
    <col min="10756" max="10756" width="2.28515625" customWidth="1"/>
    <col min="10757" max="10757" width="2" customWidth="1"/>
    <col min="10758" max="10758" width="2.42578125" customWidth="1"/>
    <col min="10759" max="10759" width="35.85546875" customWidth="1"/>
    <col min="10760" max="10760" width="3.42578125" customWidth="1"/>
    <col min="10761" max="10761" width="11.85546875" customWidth="1"/>
    <col min="10762" max="10762" width="12.42578125" customWidth="1"/>
    <col min="10763" max="10763" width="13.28515625" customWidth="1"/>
    <col min="11009" max="11010" width="1.85546875" customWidth="1"/>
    <col min="11011" max="11011" width="1.5703125" customWidth="1"/>
    <col min="11012" max="11012" width="2.28515625" customWidth="1"/>
    <col min="11013" max="11013" width="2" customWidth="1"/>
    <col min="11014" max="11014" width="2.42578125" customWidth="1"/>
    <col min="11015" max="11015" width="35.85546875" customWidth="1"/>
    <col min="11016" max="11016" width="3.42578125" customWidth="1"/>
    <col min="11017" max="11017" width="11.85546875" customWidth="1"/>
    <col min="11018" max="11018" width="12.42578125" customWidth="1"/>
    <col min="11019" max="11019" width="13.28515625" customWidth="1"/>
    <col min="11265" max="11266" width="1.85546875" customWidth="1"/>
    <col min="11267" max="11267" width="1.5703125" customWidth="1"/>
    <col min="11268" max="11268" width="2.28515625" customWidth="1"/>
    <col min="11269" max="11269" width="2" customWidth="1"/>
    <col min="11270" max="11270" width="2.42578125" customWidth="1"/>
    <col min="11271" max="11271" width="35.85546875" customWidth="1"/>
    <col min="11272" max="11272" width="3.42578125" customWidth="1"/>
    <col min="11273" max="11273" width="11.85546875" customWidth="1"/>
    <col min="11274" max="11274" width="12.42578125" customWidth="1"/>
    <col min="11275" max="11275" width="13.28515625" customWidth="1"/>
    <col min="11521" max="11522" width="1.85546875" customWidth="1"/>
    <col min="11523" max="11523" width="1.5703125" customWidth="1"/>
    <col min="11524" max="11524" width="2.28515625" customWidth="1"/>
    <col min="11525" max="11525" width="2" customWidth="1"/>
    <col min="11526" max="11526" width="2.42578125" customWidth="1"/>
    <col min="11527" max="11527" width="35.85546875" customWidth="1"/>
    <col min="11528" max="11528" width="3.42578125" customWidth="1"/>
    <col min="11529" max="11529" width="11.85546875" customWidth="1"/>
    <col min="11530" max="11530" width="12.42578125" customWidth="1"/>
    <col min="11531" max="11531" width="13.28515625" customWidth="1"/>
    <col min="11777" max="11778" width="1.85546875" customWidth="1"/>
    <col min="11779" max="11779" width="1.5703125" customWidth="1"/>
    <col min="11780" max="11780" width="2.28515625" customWidth="1"/>
    <col min="11781" max="11781" width="2" customWidth="1"/>
    <col min="11782" max="11782" width="2.42578125" customWidth="1"/>
    <col min="11783" max="11783" width="35.85546875" customWidth="1"/>
    <col min="11784" max="11784" width="3.42578125" customWidth="1"/>
    <col min="11785" max="11785" width="11.85546875" customWidth="1"/>
    <col min="11786" max="11786" width="12.42578125" customWidth="1"/>
    <col min="11787" max="11787" width="13.28515625" customWidth="1"/>
    <col min="12033" max="12034" width="1.85546875" customWidth="1"/>
    <col min="12035" max="12035" width="1.5703125" customWidth="1"/>
    <col min="12036" max="12036" width="2.28515625" customWidth="1"/>
    <col min="12037" max="12037" width="2" customWidth="1"/>
    <col min="12038" max="12038" width="2.42578125" customWidth="1"/>
    <col min="12039" max="12039" width="35.85546875" customWidth="1"/>
    <col min="12040" max="12040" width="3.42578125" customWidth="1"/>
    <col min="12041" max="12041" width="11.85546875" customWidth="1"/>
    <col min="12042" max="12042" width="12.42578125" customWidth="1"/>
    <col min="12043" max="12043" width="13.28515625" customWidth="1"/>
    <col min="12289" max="12290" width="1.85546875" customWidth="1"/>
    <col min="12291" max="12291" width="1.5703125" customWidth="1"/>
    <col min="12292" max="12292" width="2.28515625" customWidth="1"/>
    <col min="12293" max="12293" width="2" customWidth="1"/>
    <col min="12294" max="12294" width="2.42578125" customWidth="1"/>
    <col min="12295" max="12295" width="35.85546875" customWidth="1"/>
    <col min="12296" max="12296" width="3.42578125" customWidth="1"/>
    <col min="12297" max="12297" width="11.85546875" customWidth="1"/>
    <col min="12298" max="12298" width="12.42578125" customWidth="1"/>
    <col min="12299" max="12299" width="13.28515625" customWidth="1"/>
    <col min="12545" max="12546" width="1.85546875" customWidth="1"/>
    <col min="12547" max="12547" width="1.5703125" customWidth="1"/>
    <col min="12548" max="12548" width="2.28515625" customWidth="1"/>
    <col min="12549" max="12549" width="2" customWidth="1"/>
    <col min="12550" max="12550" width="2.42578125" customWidth="1"/>
    <col min="12551" max="12551" width="35.85546875" customWidth="1"/>
    <col min="12552" max="12552" width="3.42578125" customWidth="1"/>
    <col min="12553" max="12553" width="11.85546875" customWidth="1"/>
    <col min="12554" max="12554" width="12.42578125" customWidth="1"/>
    <col min="12555" max="12555" width="13.28515625" customWidth="1"/>
    <col min="12801" max="12802" width="1.85546875" customWidth="1"/>
    <col min="12803" max="12803" width="1.5703125" customWidth="1"/>
    <col min="12804" max="12804" width="2.28515625" customWidth="1"/>
    <col min="12805" max="12805" width="2" customWidth="1"/>
    <col min="12806" max="12806" width="2.42578125" customWidth="1"/>
    <col min="12807" max="12807" width="35.85546875" customWidth="1"/>
    <col min="12808" max="12808" width="3.42578125" customWidth="1"/>
    <col min="12809" max="12809" width="11.85546875" customWidth="1"/>
    <col min="12810" max="12810" width="12.42578125" customWidth="1"/>
    <col min="12811" max="12811" width="13.28515625" customWidth="1"/>
    <col min="13057" max="13058" width="1.85546875" customWidth="1"/>
    <col min="13059" max="13059" width="1.5703125" customWidth="1"/>
    <col min="13060" max="13060" width="2.28515625" customWidth="1"/>
    <col min="13061" max="13061" width="2" customWidth="1"/>
    <col min="13062" max="13062" width="2.42578125" customWidth="1"/>
    <col min="13063" max="13063" width="35.85546875" customWidth="1"/>
    <col min="13064" max="13064" width="3.42578125" customWidth="1"/>
    <col min="13065" max="13065" width="11.85546875" customWidth="1"/>
    <col min="13066" max="13066" width="12.42578125" customWidth="1"/>
    <col min="13067" max="13067" width="13.28515625" customWidth="1"/>
    <col min="13313" max="13314" width="1.85546875" customWidth="1"/>
    <col min="13315" max="13315" width="1.5703125" customWidth="1"/>
    <col min="13316" max="13316" width="2.28515625" customWidth="1"/>
    <col min="13317" max="13317" width="2" customWidth="1"/>
    <col min="13318" max="13318" width="2.42578125" customWidth="1"/>
    <col min="13319" max="13319" width="35.85546875" customWidth="1"/>
    <col min="13320" max="13320" width="3.42578125" customWidth="1"/>
    <col min="13321" max="13321" width="11.85546875" customWidth="1"/>
    <col min="13322" max="13322" width="12.42578125" customWidth="1"/>
    <col min="13323" max="13323" width="13.28515625" customWidth="1"/>
    <col min="13569" max="13570" width="1.85546875" customWidth="1"/>
    <col min="13571" max="13571" width="1.5703125" customWidth="1"/>
    <col min="13572" max="13572" width="2.28515625" customWidth="1"/>
    <col min="13573" max="13573" width="2" customWidth="1"/>
    <col min="13574" max="13574" width="2.42578125" customWidth="1"/>
    <col min="13575" max="13575" width="35.85546875" customWidth="1"/>
    <col min="13576" max="13576" width="3.42578125" customWidth="1"/>
    <col min="13577" max="13577" width="11.85546875" customWidth="1"/>
    <col min="13578" max="13578" width="12.42578125" customWidth="1"/>
    <col min="13579" max="13579" width="13.28515625" customWidth="1"/>
    <col min="13825" max="13826" width="1.85546875" customWidth="1"/>
    <col min="13827" max="13827" width="1.5703125" customWidth="1"/>
    <col min="13828" max="13828" width="2.28515625" customWidth="1"/>
    <col min="13829" max="13829" width="2" customWidth="1"/>
    <col min="13830" max="13830" width="2.42578125" customWidth="1"/>
    <col min="13831" max="13831" width="35.85546875" customWidth="1"/>
    <col min="13832" max="13832" width="3.42578125" customWidth="1"/>
    <col min="13833" max="13833" width="11.85546875" customWidth="1"/>
    <col min="13834" max="13834" width="12.42578125" customWidth="1"/>
    <col min="13835" max="13835" width="13.28515625" customWidth="1"/>
    <col min="14081" max="14082" width="1.85546875" customWidth="1"/>
    <col min="14083" max="14083" width="1.5703125" customWidth="1"/>
    <col min="14084" max="14084" width="2.28515625" customWidth="1"/>
    <col min="14085" max="14085" width="2" customWidth="1"/>
    <col min="14086" max="14086" width="2.42578125" customWidth="1"/>
    <col min="14087" max="14087" width="35.85546875" customWidth="1"/>
    <col min="14088" max="14088" width="3.42578125" customWidth="1"/>
    <col min="14089" max="14089" width="11.85546875" customWidth="1"/>
    <col min="14090" max="14090" width="12.42578125" customWidth="1"/>
    <col min="14091" max="14091" width="13.28515625" customWidth="1"/>
    <col min="14337" max="14338" width="1.85546875" customWidth="1"/>
    <col min="14339" max="14339" width="1.5703125" customWidth="1"/>
    <col min="14340" max="14340" width="2.28515625" customWidth="1"/>
    <col min="14341" max="14341" width="2" customWidth="1"/>
    <col min="14342" max="14342" width="2.42578125" customWidth="1"/>
    <col min="14343" max="14343" width="35.85546875" customWidth="1"/>
    <col min="14344" max="14344" width="3.42578125" customWidth="1"/>
    <col min="14345" max="14345" width="11.85546875" customWidth="1"/>
    <col min="14346" max="14346" width="12.42578125" customWidth="1"/>
    <col min="14347" max="14347" width="13.28515625" customWidth="1"/>
    <col min="14593" max="14594" width="1.85546875" customWidth="1"/>
    <col min="14595" max="14595" width="1.5703125" customWidth="1"/>
    <col min="14596" max="14596" width="2.28515625" customWidth="1"/>
    <col min="14597" max="14597" width="2" customWidth="1"/>
    <col min="14598" max="14598" width="2.42578125" customWidth="1"/>
    <col min="14599" max="14599" width="35.85546875" customWidth="1"/>
    <col min="14600" max="14600" width="3.42578125" customWidth="1"/>
    <col min="14601" max="14601" width="11.85546875" customWidth="1"/>
    <col min="14602" max="14602" width="12.42578125" customWidth="1"/>
    <col min="14603" max="14603" width="13.28515625" customWidth="1"/>
    <col min="14849" max="14850" width="1.85546875" customWidth="1"/>
    <col min="14851" max="14851" width="1.5703125" customWidth="1"/>
    <col min="14852" max="14852" width="2.28515625" customWidth="1"/>
    <col min="14853" max="14853" width="2" customWidth="1"/>
    <col min="14854" max="14854" width="2.42578125" customWidth="1"/>
    <col min="14855" max="14855" width="35.85546875" customWidth="1"/>
    <col min="14856" max="14856" width="3.42578125" customWidth="1"/>
    <col min="14857" max="14857" width="11.85546875" customWidth="1"/>
    <col min="14858" max="14858" width="12.42578125" customWidth="1"/>
    <col min="14859" max="14859" width="13.28515625" customWidth="1"/>
    <col min="15105" max="15106" width="1.85546875" customWidth="1"/>
    <col min="15107" max="15107" width="1.5703125" customWidth="1"/>
    <col min="15108" max="15108" width="2.28515625" customWidth="1"/>
    <col min="15109" max="15109" width="2" customWidth="1"/>
    <col min="15110" max="15110" width="2.42578125" customWidth="1"/>
    <col min="15111" max="15111" width="35.85546875" customWidth="1"/>
    <col min="15112" max="15112" width="3.42578125" customWidth="1"/>
    <col min="15113" max="15113" width="11.85546875" customWidth="1"/>
    <col min="15114" max="15114" width="12.42578125" customWidth="1"/>
    <col min="15115" max="15115" width="13.28515625" customWidth="1"/>
    <col min="15361" max="15362" width="1.85546875" customWidth="1"/>
    <col min="15363" max="15363" width="1.5703125" customWidth="1"/>
    <col min="15364" max="15364" width="2.28515625" customWidth="1"/>
    <col min="15365" max="15365" width="2" customWidth="1"/>
    <col min="15366" max="15366" width="2.42578125" customWidth="1"/>
    <col min="15367" max="15367" width="35.85546875" customWidth="1"/>
    <col min="15368" max="15368" width="3.42578125" customWidth="1"/>
    <col min="15369" max="15369" width="11.85546875" customWidth="1"/>
    <col min="15370" max="15370" width="12.42578125" customWidth="1"/>
    <col min="15371" max="15371" width="13.28515625" customWidth="1"/>
    <col min="15617" max="15618" width="1.85546875" customWidth="1"/>
    <col min="15619" max="15619" width="1.5703125" customWidth="1"/>
    <col min="15620" max="15620" width="2.28515625" customWidth="1"/>
    <col min="15621" max="15621" width="2" customWidth="1"/>
    <col min="15622" max="15622" width="2.42578125" customWidth="1"/>
    <col min="15623" max="15623" width="35.85546875" customWidth="1"/>
    <col min="15624" max="15624" width="3.42578125" customWidth="1"/>
    <col min="15625" max="15625" width="11.85546875" customWidth="1"/>
    <col min="15626" max="15626" width="12.42578125" customWidth="1"/>
    <col min="15627" max="15627" width="13.28515625" customWidth="1"/>
    <col min="15873" max="15874" width="1.85546875" customWidth="1"/>
    <col min="15875" max="15875" width="1.5703125" customWidth="1"/>
    <col min="15876" max="15876" width="2.28515625" customWidth="1"/>
    <col min="15877" max="15877" width="2" customWidth="1"/>
    <col min="15878" max="15878" width="2.42578125" customWidth="1"/>
    <col min="15879" max="15879" width="35.85546875" customWidth="1"/>
    <col min="15880" max="15880" width="3.42578125" customWidth="1"/>
    <col min="15881" max="15881" width="11.85546875" customWidth="1"/>
    <col min="15882" max="15882" width="12.42578125" customWidth="1"/>
    <col min="15883" max="15883" width="13.28515625" customWidth="1"/>
    <col min="16129" max="16130" width="1.85546875" customWidth="1"/>
    <col min="16131" max="16131" width="1.5703125" customWidth="1"/>
    <col min="16132" max="16132" width="2.28515625" customWidth="1"/>
    <col min="16133" max="16133" width="2" customWidth="1"/>
    <col min="16134" max="16134" width="2.42578125" customWidth="1"/>
    <col min="16135" max="16135" width="35.85546875" customWidth="1"/>
    <col min="16136" max="16136" width="3.42578125" customWidth="1"/>
    <col min="16137" max="16137" width="11.85546875" customWidth="1"/>
    <col min="16138" max="16138" width="12.42578125" customWidth="1"/>
    <col min="16139" max="16139" width="13.28515625" customWidth="1"/>
  </cols>
  <sheetData>
    <row r="1" spans="1:11" s="448" customFormat="1">
      <c r="H1" s="449" t="s">
        <v>423</v>
      </c>
      <c r="I1" s="450"/>
      <c r="J1" s="435"/>
    </row>
    <row r="2" spans="1:11" s="448" customFormat="1">
      <c r="H2" s="449" t="s">
        <v>424</v>
      </c>
      <c r="I2" s="450"/>
      <c r="J2" s="435"/>
    </row>
    <row r="3" spans="1:11" s="448" customFormat="1" ht="15.75" customHeight="1">
      <c r="H3" s="449" t="s">
        <v>425</v>
      </c>
      <c r="I3" s="450"/>
      <c r="J3" s="451"/>
    </row>
    <row r="4" spans="1:11" s="448" customFormat="1" ht="15.75" customHeight="1">
      <c r="H4" s="452"/>
      <c r="I4" s="435"/>
      <c r="J4" s="451"/>
    </row>
    <row r="5" spans="1:11" s="448" customFormat="1" ht="14.25" customHeight="1">
      <c r="B5" s="453"/>
      <c r="C5" s="453"/>
      <c r="D5" s="453"/>
      <c r="E5" s="453"/>
      <c r="G5" s="658" t="s">
        <v>426</v>
      </c>
      <c r="H5" s="658"/>
      <c r="I5" s="658"/>
      <c r="J5" s="658"/>
      <c r="K5" s="658"/>
    </row>
    <row r="6" spans="1:11" s="448" customFormat="1" ht="14.25" customHeight="1">
      <c r="B6" s="453"/>
      <c r="C6" s="453"/>
      <c r="D6" s="453"/>
      <c r="E6" s="453"/>
      <c r="G6" s="667" t="s">
        <v>5</v>
      </c>
      <c r="H6" s="667"/>
      <c r="I6" s="667"/>
      <c r="J6" s="667"/>
      <c r="K6" s="667"/>
    </row>
    <row r="7" spans="1:11" s="448" customFormat="1" ht="12" customHeight="1">
      <c r="A7" s="453"/>
      <c r="B7" s="453"/>
      <c r="C7" s="453"/>
      <c r="D7" s="453"/>
      <c r="E7" s="454"/>
      <c r="F7" s="454"/>
      <c r="G7" s="659" t="s">
        <v>6</v>
      </c>
      <c r="H7" s="659"/>
      <c r="I7" s="659"/>
      <c r="J7" s="659"/>
      <c r="K7" s="659"/>
    </row>
    <row r="8" spans="1:11" s="448" customFormat="1" ht="10.5" customHeight="1">
      <c r="A8" s="453"/>
      <c r="B8" s="453"/>
      <c r="C8" s="453"/>
      <c r="D8" s="453"/>
      <c r="E8" s="453"/>
      <c r="F8" s="455"/>
      <c r="G8" s="660"/>
      <c r="H8" s="660"/>
      <c r="I8" s="654"/>
      <c r="J8" s="654"/>
      <c r="K8" s="654"/>
    </row>
    <row r="9" spans="1:11" s="448" customFormat="1" ht="13.5" customHeight="1">
      <c r="A9" s="661" t="s">
        <v>427</v>
      </c>
      <c r="B9" s="662"/>
      <c r="C9" s="662"/>
      <c r="D9" s="662"/>
      <c r="E9" s="662"/>
      <c r="F9" s="662"/>
      <c r="G9" s="662"/>
      <c r="H9" s="662"/>
      <c r="I9" s="662"/>
      <c r="J9" s="662"/>
      <c r="K9" s="662"/>
    </row>
    <row r="10" spans="1:11" s="448" customFormat="1" ht="9.75" customHeight="1">
      <c r="A10" s="456"/>
      <c r="B10" s="457"/>
      <c r="C10" s="457"/>
      <c r="D10" s="457"/>
      <c r="E10" s="457"/>
      <c r="F10" s="457"/>
      <c r="G10" s="457"/>
      <c r="H10" s="457"/>
      <c r="I10" s="457"/>
      <c r="J10" s="457"/>
      <c r="K10" s="457"/>
    </row>
    <row r="11" spans="1:11" s="448" customFormat="1" ht="12.75" customHeight="1">
      <c r="A11" s="663" t="s">
        <v>542</v>
      </c>
      <c r="B11" s="654"/>
      <c r="C11" s="654"/>
      <c r="D11" s="654"/>
      <c r="E11" s="654"/>
      <c r="F11" s="654"/>
      <c r="G11" s="654"/>
      <c r="H11" s="654"/>
      <c r="I11" s="654"/>
      <c r="J11" s="654"/>
      <c r="K11" s="654"/>
    </row>
    <row r="12" spans="1:11" s="448" customFormat="1" ht="12.75" customHeight="1">
      <c r="A12" s="456"/>
      <c r="B12" s="457"/>
      <c r="C12" s="457"/>
      <c r="D12" s="457"/>
      <c r="E12" s="457"/>
      <c r="F12" s="457"/>
      <c r="G12" s="654" t="s">
        <v>543</v>
      </c>
      <c r="H12" s="654"/>
      <c r="I12" s="654"/>
      <c r="J12" s="654"/>
      <c r="K12" s="654"/>
    </row>
    <row r="13" spans="1:11" s="448" customFormat="1" ht="11.25" customHeight="1">
      <c r="A13" s="456"/>
      <c r="B13" s="457"/>
      <c r="C13" s="457"/>
      <c r="D13" s="457"/>
      <c r="E13" s="457"/>
      <c r="F13" s="457"/>
      <c r="G13" s="654" t="s">
        <v>8</v>
      </c>
      <c r="H13" s="654"/>
      <c r="I13" s="654"/>
      <c r="J13" s="654"/>
      <c r="K13" s="654"/>
    </row>
    <row r="14" spans="1:11" s="448" customFormat="1" ht="11.25" customHeight="1">
      <c r="A14" s="456"/>
      <c r="B14" s="457"/>
      <c r="C14" s="457"/>
      <c r="D14" s="457"/>
      <c r="E14" s="457"/>
      <c r="F14" s="457"/>
      <c r="G14" s="455"/>
      <c r="H14" s="455"/>
      <c r="I14" s="455"/>
      <c r="J14" s="455"/>
      <c r="K14" s="455"/>
    </row>
    <row r="15" spans="1:11" s="448" customFormat="1" ht="12.75" customHeight="1">
      <c r="A15" s="663" t="s">
        <v>9</v>
      </c>
      <c r="B15" s="654"/>
      <c r="C15" s="654"/>
      <c r="D15" s="654"/>
      <c r="E15" s="654"/>
      <c r="F15" s="654"/>
      <c r="G15" s="654"/>
      <c r="H15" s="654"/>
      <c r="I15" s="654"/>
      <c r="J15" s="654"/>
      <c r="K15" s="654"/>
    </row>
    <row r="16" spans="1:11" s="448" customFormat="1" ht="12.75" customHeight="1">
      <c r="A16" s="455" t="s">
        <v>428</v>
      </c>
      <c r="B16" s="455"/>
      <c r="C16" s="455"/>
      <c r="D16" s="455"/>
      <c r="E16" s="455"/>
      <c r="F16" s="455"/>
      <c r="G16" s="654" t="s">
        <v>544</v>
      </c>
      <c r="H16" s="654"/>
      <c r="I16" s="665"/>
      <c r="J16" s="665"/>
      <c r="K16" s="665"/>
    </row>
    <row r="17" spans="1:11" s="448" customFormat="1" ht="12.75" customHeight="1">
      <c r="A17" s="458"/>
      <c r="B17" s="455"/>
      <c r="C17" s="455"/>
      <c r="D17" s="455"/>
      <c r="E17" s="455"/>
      <c r="F17" s="455"/>
      <c r="G17" s="455" t="s">
        <v>429</v>
      </c>
      <c r="H17" s="455"/>
      <c r="K17" s="459"/>
    </row>
    <row r="18" spans="1:11" s="448" customFormat="1" ht="12" customHeight="1">
      <c r="A18" s="654"/>
      <c r="B18" s="654"/>
      <c r="C18" s="654"/>
      <c r="D18" s="654"/>
      <c r="E18" s="654"/>
      <c r="F18" s="654"/>
      <c r="G18" s="654"/>
      <c r="H18" s="654"/>
      <c r="I18" s="654"/>
      <c r="J18" s="654"/>
      <c r="K18" s="654"/>
    </row>
    <row r="19" spans="1:11" s="448" customFormat="1" ht="12.75" customHeight="1">
      <c r="A19" s="458"/>
      <c r="B19" s="455"/>
      <c r="C19" s="455"/>
      <c r="D19" s="455"/>
      <c r="E19" s="455"/>
      <c r="F19" s="455"/>
      <c r="G19" s="455"/>
      <c r="H19" s="455"/>
      <c r="I19" s="460"/>
      <c r="J19" s="461"/>
      <c r="K19" s="462" t="s">
        <v>13</v>
      </c>
    </row>
    <row r="20" spans="1:11" s="448" customFormat="1" ht="13.5" customHeight="1">
      <c r="A20" s="458"/>
      <c r="B20" s="455"/>
      <c r="C20" s="455"/>
      <c r="D20" s="455"/>
      <c r="E20" s="455"/>
      <c r="F20" s="455"/>
      <c r="G20" s="455"/>
      <c r="H20" s="455"/>
      <c r="I20" s="463"/>
      <c r="J20" s="463" t="s">
        <v>430</v>
      </c>
      <c r="K20" s="464" t="s">
        <v>18</v>
      </c>
    </row>
    <row r="21" spans="1:11" s="448" customFormat="1" ht="11.25" customHeight="1">
      <c r="A21" s="458"/>
      <c r="B21" s="455"/>
      <c r="C21" s="455"/>
      <c r="D21" s="455"/>
      <c r="E21" s="455"/>
      <c r="F21" s="455"/>
      <c r="G21" s="455"/>
      <c r="H21" s="455"/>
      <c r="I21" s="463"/>
      <c r="J21" s="463" t="s">
        <v>15</v>
      </c>
      <c r="K21" s="464"/>
    </row>
    <row r="22" spans="1:11" s="448" customFormat="1" ht="12" customHeight="1">
      <c r="A22" s="458"/>
      <c r="B22" s="455"/>
      <c r="C22" s="455"/>
      <c r="D22" s="455"/>
      <c r="E22" s="455"/>
      <c r="F22" s="455"/>
      <c r="G22" s="455" t="s">
        <v>486</v>
      </c>
      <c r="H22" s="455"/>
      <c r="I22" s="465"/>
      <c r="J22" s="463" t="s">
        <v>17</v>
      </c>
      <c r="K22" s="464"/>
    </row>
    <row r="23" spans="1:11" s="448" customFormat="1" ht="11.25" customHeight="1">
      <c r="A23" s="453"/>
      <c r="B23" s="453"/>
      <c r="C23" s="453"/>
      <c r="D23" s="453"/>
      <c r="E23" s="453"/>
      <c r="F23" s="453"/>
      <c r="G23" s="455"/>
      <c r="H23" s="455"/>
      <c r="I23" s="466"/>
      <c r="J23" s="466"/>
      <c r="K23" s="467"/>
    </row>
    <row r="24" spans="1:11" s="448" customFormat="1" ht="11.25" customHeight="1">
      <c r="A24" s="453"/>
      <c r="B24" s="453"/>
      <c r="C24" s="453"/>
      <c r="D24" s="453"/>
      <c r="E24" s="453"/>
      <c r="F24" s="453"/>
      <c r="G24" s="468"/>
      <c r="H24" s="455"/>
      <c r="I24" s="466"/>
      <c r="J24" s="466"/>
      <c r="K24" s="465" t="s">
        <v>431</v>
      </c>
    </row>
    <row r="25" spans="1:11" s="448" customFormat="1" ht="12" customHeight="1">
      <c r="A25" s="668" t="s">
        <v>31</v>
      </c>
      <c r="B25" s="675"/>
      <c r="C25" s="675"/>
      <c r="D25" s="675"/>
      <c r="E25" s="675"/>
      <c r="F25" s="675"/>
      <c r="G25" s="668" t="s">
        <v>32</v>
      </c>
      <c r="H25" s="668" t="s">
        <v>369</v>
      </c>
      <c r="I25" s="669" t="s">
        <v>432</v>
      </c>
      <c r="J25" s="670"/>
      <c r="K25" s="670"/>
    </row>
    <row r="26" spans="1:11" s="448" customFormat="1" ht="12" customHeight="1">
      <c r="A26" s="675"/>
      <c r="B26" s="675"/>
      <c r="C26" s="675"/>
      <c r="D26" s="675"/>
      <c r="E26" s="675"/>
      <c r="F26" s="675"/>
      <c r="G26" s="668"/>
      <c r="H26" s="668"/>
      <c r="I26" s="671" t="s">
        <v>382</v>
      </c>
      <c r="J26" s="671"/>
      <c r="K26" s="672"/>
    </row>
    <row r="27" spans="1:11" s="448" customFormat="1" ht="25.5" customHeight="1">
      <c r="A27" s="675"/>
      <c r="B27" s="675"/>
      <c r="C27" s="675"/>
      <c r="D27" s="675"/>
      <c r="E27" s="675"/>
      <c r="F27" s="675"/>
      <c r="G27" s="668"/>
      <c r="H27" s="668"/>
      <c r="I27" s="668" t="s">
        <v>433</v>
      </c>
      <c r="J27" s="668" t="s">
        <v>434</v>
      </c>
      <c r="K27" s="676"/>
    </row>
    <row r="28" spans="1:11" s="448" customFormat="1" ht="38.25" customHeight="1">
      <c r="A28" s="675"/>
      <c r="B28" s="675"/>
      <c r="C28" s="675"/>
      <c r="D28" s="675"/>
      <c r="E28" s="675"/>
      <c r="F28" s="675"/>
      <c r="G28" s="668"/>
      <c r="H28" s="668"/>
      <c r="I28" s="668"/>
      <c r="J28" s="469" t="s">
        <v>435</v>
      </c>
      <c r="K28" s="469" t="s">
        <v>436</v>
      </c>
    </row>
    <row r="29" spans="1:11" s="448" customFormat="1" ht="12" customHeight="1">
      <c r="A29" s="664">
        <v>1</v>
      </c>
      <c r="B29" s="664"/>
      <c r="C29" s="664"/>
      <c r="D29" s="664"/>
      <c r="E29" s="664"/>
      <c r="F29" s="664"/>
      <c r="G29" s="470">
        <v>2</v>
      </c>
      <c r="H29" s="470">
        <v>3</v>
      </c>
      <c r="I29" s="470">
        <v>4</v>
      </c>
      <c r="J29" s="470">
        <v>5</v>
      </c>
      <c r="K29" s="470">
        <v>6</v>
      </c>
    </row>
    <row r="30" spans="1:11" s="448" customFormat="1" ht="12" customHeight="1">
      <c r="A30" s="471">
        <v>2</v>
      </c>
      <c r="B30" s="471"/>
      <c r="C30" s="472"/>
      <c r="D30" s="472"/>
      <c r="E30" s="472"/>
      <c r="F30" s="472"/>
      <c r="G30" s="473" t="s">
        <v>437</v>
      </c>
      <c r="H30" s="474">
        <v>1</v>
      </c>
      <c r="I30" s="475">
        <f>I31+I37+I39+I42+I47+I59+I65+I74+I80</f>
        <v>60.44</v>
      </c>
      <c r="J30" s="475">
        <f>J31+J37+J39+J42+J47+J59+J65+J74+J80</f>
        <v>530.30999999999995</v>
      </c>
      <c r="K30" s="475">
        <f>K31+K37+K39+K42+K47+K59+K65+K74+K80</f>
        <v>0</v>
      </c>
    </row>
    <row r="31" spans="1:11" s="477" customFormat="1" ht="12" hidden="1" customHeight="1" collapsed="1">
      <c r="A31" s="471">
        <v>2</v>
      </c>
      <c r="B31" s="471">
        <v>1</v>
      </c>
      <c r="C31" s="471"/>
      <c r="D31" s="471"/>
      <c r="E31" s="471"/>
      <c r="F31" s="471"/>
      <c r="G31" s="476" t="s">
        <v>42</v>
      </c>
      <c r="H31" s="474">
        <v>2</v>
      </c>
      <c r="I31" s="475">
        <f>I32+I36</f>
        <v>0</v>
      </c>
      <c r="J31" s="475">
        <f>J32+J36</f>
        <v>0</v>
      </c>
      <c r="K31" s="475">
        <f>K32+K36</f>
        <v>0</v>
      </c>
    </row>
    <row r="32" spans="1:11" s="448" customFormat="1" ht="12" hidden="1" customHeight="1" collapsed="1">
      <c r="A32" s="472">
        <v>2</v>
      </c>
      <c r="B32" s="472">
        <v>1</v>
      </c>
      <c r="C32" s="472">
        <v>1</v>
      </c>
      <c r="D32" s="472"/>
      <c r="E32" s="472"/>
      <c r="F32" s="472"/>
      <c r="G32" s="478" t="s">
        <v>438</v>
      </c>
      <c r="H32" s="470">
        <v>3</v>
      </c>
      <c r="I32" s="479">
        <f>I33+I35</f>
        <v>0</v>
      </c>
      <c r="J32" s="479">
        <f>J33+J35</f>
        <v>0</v>
      </c>
      <c r="K32" s="479">
        <f>K33+K35</f>
        <v>0</v>
      </c>
    </row>
    <row r="33" spans="1:11" s="448" customFormat="1" ht="12" hidden="1" customHeight="1" collapsed="1">
      <c r="A33" s="472">
        <v>2</v>
      </c>
      <c r="B33" s="472">
        <v>1</v>
      </c>
      <c r="C33" s="472">
        <v>1</v>
      </c>
      <c r="D33" s="472">
        <v>1</v>
      </c>
      <c r="E33" s="472">
        <v>1</v>
      </c>
      <c r="F33" s="472">
        <v>1</v>
      </c>
      <c r="G33" s="478" t="s">
        <v>439</v>
      </c>
      <c r="H33" s="470">
        <v>4</v>
      </c>
      <c r="I33" s="479"/>
      <c r="J33" s="479"/>
      <c r="K33" s="479"/>
    </row>
    <row r="34" spans="1:11" s="448" customFormat="1" ht="12" hidden="1" customHeight="1" collapsed="1">
      <c r="A34" s="472"/>
      <c r="B34" s="472"/>
      <c r="C34" s="472"/>
      <c r="D34" s="472"/>
      <c r="E34" s="472"/>
      <c r="F34" s="472"/>
      <c r="G34" s="478" t="s">
        <v>440</v>
      </c>
      <c r="H34" s="470">
        <v>5</v>
      </c>
      <c r="I34" s="479"/>
      <c r="J34" s="479"/>
      <c r="K34" s="479"/>
    </row>
    <row r="35" spans="1:11" s="448" customFormat="1" ht="12" hidden="1" customHeight="1" collapsed="1">
      <c r="A35" s="472">
        <v>2</v>
      </c>
      <c r="B35" s="472">
        <v>1</v>
      </c>
      <c r="C35" s="472">
        <v>1</v>
      </c>
      <c r="D35" s="472">
        <v>1</v>
      </c>
      <c r="E35" s="472">
        <v>2</v>
      </c>
      <c r="F35" s="472">
        <v>1</v>
      </c>
      <c r="G35" s="478" t="s">
        <v>45</v>
      </c>
      <c r="H35" s="470">
        <v>6</v>
      </c>
      <c r="I35" s="479"/>
      <c r="J35" s="479"/>
      <c r="K35" s="479"/>
    </row>
    <row r="36" spans="1:11" s="448" customFormat="1" ht="12" hidden="1" customHeight="1" collapsed="1">
      <c r="A36" s="472">
        <v>2</v>
      </c>
      <c r="B36" s="472">
        <v>1</v>
      </c>
      <c r="C36" s="472">
        <v>2</v>
      </c>
      <c r="D36" s="472"/>
      <c r="E36" s="472"/>
      <c r="F36" s="472"/>
      <c r="G36" s="478" t="s">
        <v>46</v>
      </c>
      <c r="H36" s="470">
        <v>7</v>
      </c>
      <c r="I36" s="479"/>
      <c r="J36" s="479"/>
      <c r="K36" s="479"/>
    </row>
    <row r="37" spans="1:11" s="477" customFormat="1" ht="12" customHeight="1">
      <c r="A37" s="471">
        <v>2</v>
      </c>
      <c r="B37" s="471">
        <v>2</v>
      </c>
      <c r="C37" s="471"/>
      <c r="D37" s="471"/>
      <c r="E37" s="471"/>
      <c r="F37" s="471"/>
      <c r="G37" s="476" t="s">
        <v>441</v>
      </c>
      <c r="H37" s="474">
        <v>8</v>
      </c>
      <c r="I37" s="480">
        <f>I38</f>
        <v>60.44</v>
      </c>
      <c r="J37" s="480">
        <f>J38</f>
        <v>530.30999999999995</v>
      </c>
      <c r="K37" s="480">
        <f>K38</f>
        <v>0</v>
      </c>
    </row>
    <row r="38" spans="1:11" s="448" customFormat="1" ht="12" customHeight="1">
      <c r="A38" s="472">
        <v>2</v>
      </c>
      <c r="B38" s="472">
        <v>2</v>
      </c>
      <c r="C38" s="472">
        <v>1</v>
      </c>
      <c r="D38" s="472"/>
      <c r="E38" s="472"/>
      <c r="F38" s="472"/>
      <c r="G38" s="478" t="s">
        <v>441</v>
      </c>
      <c r="H38" s="470">
        <v>9</v>
      </c>
      <c r="I38" s="479">
        <v>60.44</v>
      </c>
      <c r="J38" s="479">
        <v>530.30999999999995</v>
      </c>
      <c r="K38" s="479"/>
    </row>
    <row r="39" spans="1:11" s="477" customFormat="1" ht="12" hidden="1" customHeight="1" collapsed="1">
      <c r="A39" s="471">
        <v>2</v>
      </c>
      <c r="B39" s="471">
        <v>3</v>
      </c>
      <c r="C39" s="471"/>
      <c r="D39" s="471"/>
      <c r="E39" s="471"/>
      <c r="F39" s="471"/>
      <c r="G39" s="476" t="s">
        <v>63</v>
      </c>
      <c r="H39" s="474">
        <v>10</v>
      </c>
      <c r="I39" s="475">
        <f>I40+I41</f>
        <v>0</v>
      </c>
      <c r="J39" s="475">
        <f>J40+J41</f>
        <v>0</v>
      </c>
      <c r="K39" s="475">
        <f>K40+K41</f>
        <v>0</v>
      </c>
    </row>
    <row r="40" spans="1:11" s="448" customFormat="1" ht="12" hidden="1" customHeight="1" collapsed="1">
      <c r="A40" s="472">
        <v>2</v>
      </c>
      <c r="B40" s="472">
        <v>3</v>
      </c>
      <c r="C40" s="472">
        <v>1</v>
      </c>
      <c r="D40" s="472"/>
      <c r="E40" s="472"/>
      <c r="F40" s="472"/>
      <c r="G40" s="478" t="s">
        <v>64</v>
      </c>
      <c r="H40" s="470">
        <v>11</v>
      </c>
      <c r="I40" s="479"/>
      <c r="J40" s="479"/>
      <c r="K40" s="479"/>
    </row>
    <row r="41" spans="1:11" s="448" customFormat="1" ht="12" hidden="1" customHeight="1" collapsed="1">
      <c r="A41" s="472">
        <v>2</v>
      </c>
      <c r="B41" s="472">
        <v>3</v>
      </c>
      <c r="C41" s="472">
        <v>2</v>
      </c>
      <c r="D41" s="472"/>
      <c r="E41" s="472"/>
      <c r="F41" s="472"/>
      <c r="G41" s="478" t="s">
        <v>75</v>
      </c>
      <c r="H41" s="470">
        <v>12</v>
      </c>
      <c r="I41" s="479"/>
      <c r="J41" s="479"/>
      <c r="K41" s="479"/>
    </row>
    <row r="42" spans="1:11" s="477" customFormat="1" ht="12" hidden="1" customHeight="1" collapsed="1">
      <c r="A42" s="471">
        <v>2</v>
      </c>
      <c r="B42" s="471">
        <v>4</v>
      </c>
      <c r="C42" s="471"/>
      <c r="D42" s="471"/>
      <c r="E42" s="471"/>
      <c r="F42" s="471"/>
      <c r="G42" s="476" t="s">
        <v>76</v>
      </c>
      <c r="H42" s="474">
        <v>13</v>
      </c>
      <c r="I42" s="475">
        <f>I43</f>
        <v>0</v>
      </c>
      <c r="J42" s="475">
        <f>J43</f>
        <v>0</v>
      </c>
      <c r="K42" s="475">
        <f>K43</f>
        <v>0</v>
      </c>
    </row>
    <row r="43" spans="1:11" s="448" customFormat="1" ht="12" hidden="1" customHeight="1" collapsed="1">
      <c r="A43" s="472">
        <v>2</v>
      </c>
      <c r="B43" s="472">
        <v>4</v>
      </c>
      <c r="C43" s="472">
        <v>1</v>
      </c>
      <c r="D43" s="472"/>
      <c r="E43" s="472"/>
      <c r="F43" s="472"/>
      <c r="G43" s="478" t="s">
        <v>442</v>
      </c>
      <c r="H43" s="470">
        <v>14</v>
      </c>
      <c r="I43" s="479">
        <f>I44+I45+I46</f>
        <v>0</v>
      </c>
      <c r="J43" s="479">
        <f>J44+J45+J46</f>
        <v>0</v>
      </c>
      <c r="K43" s="479">
        <f>K44+K45+K46</f>
        <v>0</v>
      </c>
    </row>
    <row r="44" spans="1:11" s="448" customFormat="1" ht="12" hidden="1" customHeight="1" collapsed="1">
      <c r="A44" s="472">
        <v>2</v>
      </c>
      <c r="B44" s="472">
        <v>4</v>
      </c>
      <c r="C44" s="472">
        <v>1</v>
      </c>
      <c r="D44" s="472">
        <v>1</v>
      </c>
      <c r="E44" s="472">
        <v>1</v>
      </c>
      <c r="F44" s="472">
        <v>1</v>
      </c>
      <c r="G44" s="478" t="s">
        <v>78</v>
      </c>
      <c r="H44" s="470">
        <v>15</v>
      </c>
      <c r="I44" s="479"/>
      <c r="J44" s="479"/>
      <c r="K44" s="479"/>
    </row>
    <row r="45" spans="1:11" s="448" customFormat="1" ht="12" hidden="1" customHeight="1" collapsed="1">
      <c r="A45" s="472">
        <v>2</v>
      </c>
      <c r="B45" s="472">
        <v>4</v>
      </c>
      <c r="C45" s="472">
        <v>1</v>
      </c>
      <c r="D45" s="472">
        <v>1</v>
      </c>
      <c r="E45" s="472">
        <v>1</v>
      </c>
      <c r="F45" s="472">
        <v>2</v>
      </c>
      <c r="G45" s="478" t="s">
        <v>79</v>
      </c>
      <c r="H45" s="470">
        <v>16</v>
      </c>
      <c r="I45" s="479"/>
      <c r="J45" s="479"/>
      <c r="K45" s="479"/>
    </row>
    <row r="46" spans="1:11" s="448" customFormat="1" ht="12" hidden="1" customHeight="1" collapsed="1">
      <c r="A46" s="472">
        <v>2</v>
      </c>
      <c r="B46" s="472">
        <v>4</v>
      </c>
      <c r="C46" s="472">
        <v>1</v>
      </c>
      <c r="D46" s="472">
        <v>1</v>
      </c>
      <c r="E46" s="472">
        <v>1</v>
      </c>
      <c r="F46" s="472">
        <v>3</v>
      </c>
      <c r="G46" s="478" t="s">
        <v>80</v>
      </c>
      <c r="H46" s="470">
        <v>17</v>
      </c>
      <c r="I46" s="479"/>
      <c r="J46" s="479"/>
      <c r="K46" s="479"/>
    </row>
    <row r="47" spans="1:11" s="477" customFormat="1" ht="12" hidden="1" customHeight="1" collapsed="1">
      <c r="A47" s="471">
        <v>2</v>
      </c>
      <c r="B47" s="471">
        <v>5</v>
      </c>
      <c r="C47" s="471"/>
      <c r="D47" s="471"/>
      <c r="E47" s="471"/>
      <c r="F47" s="471"/>
      <c r="G47" s="476" t="s">
        <v>81</v>
      </c>
      <c r="H47" s="474">
        <v>18</v>
      </c>
      <c r="I47" s="475">
        <f>I48+I51+I54</f>
        <v>0</v>
      </c>
      <c r="J47" s="475">
        <f>J48+J51+J54</f>
        <v>0</v>
      </c>
      <c r="K47" s="475">
        <f>K48+K51+K54</f>
        <v>0</v>
      </c>
    </row>
    <row r="48" spans="1:11" s="448" customFormat="1" ht="12" hidden="1" customHeight="1" collapsed="1">
      <c r="A48" s="472">
        <v>2</v>
      </c>
      <c r="B48" s="472">
        <v>5</v>
      </c>
      <c r="C48" s="472">
        <v>1</v>
      </c>
      <c r="D48" s="472"/>
      <c r="E48" s="472"/>
      <c r="F48" s="472"/>
      <c r="G48" s="478" t="s">
        <v>82</v>
      </c>
      <c r="H48" s="470">
        <v>19</v>
      </c>
      <c r="I48" s="479">
        <f>I49+I50</f>
        <v>0</v>
      </c>
      <c r="J48" s="479">
        <f>J49+J50</f>
        <v>0</v>
      </c>
      <c r="K48" s="479">
        <f>K49+K50</f>
        <v>0</v>
      </c>
    </row>
    <row r="49" spans="1:11" s="448" customFormat="1" ht="24" hidden="1" customHeight="1" collapsed="1">
      <c r="A49" s="472">
        <v>2</v>
      </c>
      <c r="B49" s="472">
        <v>5</v>
      </c>
      <c r="C49" s="472">
        <v>1</v>
      </c>
      <c r="D49" s="472">
        <v>1</v>
      </c>
      <c r="E49" s="472">
        <v>1</v>
      </c>
      <c r="F49" s="472">
        <v>1</v>
      </c>
      <c r="G49" s="478" t="s">
        <v>83</v>
      </c>
      <c r="H49" s="470">
        <v>20</v>
      </c>
      <c r="I49" s="479"/>
      <c r="J49" s="479"/>
      <c r="K49" s="479"/>
    </row>
    <row r="50" spans="1:11" s="448" customFormat="1" ht="12" hidden="1" customHeight="1" collapsed="1">
      <c r="A50" s="472">
        <v>2</v>
      </c>
      <c r="B50" s="472">
        <v>5</v>
      </c>
      <c r="C50" s="472">
        <v>1</v>
      </c>
      <c r="D50" s="472">
        <v>1</v>
      </c>
      <c r="E50" s="472">
        <v>1</v>
      </c>
      <c r="F50" s="472">
        <v>2</v>
      </c>
      <c r="G50" s="478" t="s">
        <v>84</v>
      </c>
      <c r="H50" s="470">
        <v>21</v>
      </c>
      <c r="I50" s="479"/>
      <c r="J50" s="479"/>
      <c r="K50" s="479"/>
    </row>
    <row r="51" spans="1:11" s="448" customFormat="1" ht="12" hidden="1" customHeight="1" collapsed="1">
      <c r="A51" s="472">
        <v>2</v>
      </c>
      <c r="B51" s="472">
        <v>5</v>
      </c>
      <c r="C51" s="472">
        <v>2</v>
      </c>
      <c r="D51" s="472"/>
      <c r="E51" s="472"/>
      <c r="F51" s="472"/>
      <c r="G51" s="478" t="s">
        <v>85</v>
      </c>
      <c r="H51" s="470">
        <v>22</v>
      </c>
      <c r="I51" s="479">
        <f>I52+I53</f>
        <v>0</v>
      </c>
      <c r="J51" s="479">
        <f>J52+J53</f>
        <v>0</v>
      </c>
      <c r="K51" s="479">
        <f>K52+K53</f>
        <v>0</v>
      </c>
    </row>
    <row r="52" spans="1:11" s="448" customFormat="1" ht="24" hidden="1" customHeight="1" collapsed="1">
      <c r="A52" s="472">
        <v>2</v>
      </c>
      <c r="B52" s="472">
        <v>5</v>
      </c>
      <c r="C52" s="472">
        <v>2</v>
      </c>
      <c r="D52" s="472">
        <v>1</v>
      </c>
      <c r="E52" s="472">
        <v>1</v>
      </c>
      <c r="F52" s="472">
        <v>1</v>
      </c>
      <c r="G52" s="478" t="s">
        <v>86</v>
      </c>
      <c r="H52" s="470">
        <v>23</v>
      </c>
      <c r="I52" s="479"/>
      <c r="J52" s="479"/>
      <c r="K52" s="479"/>
    </row>
    <row r="53" spans="1:11" s="448" customFormat="1" ht="12" hidden="1" customHeight="1" collapsed="1">
      <c r="A53" s="472">
        <v>2</v>
      </c>
      <c r="B53" s="472">
        <v>5</v>
      </c>
      <c r="C53" s="472">
        <v>2</v>
      </c>
      <c r="D53" s="472">
        <v>1</v>
      </c>
      <c r="E53" s="472">
        <v>1</v>
      </c>
      <c r="F53" s="472">
        <v>2</v>
      </c>
      <c r="G53" s="478" t="s">
        <v>443</v>
      </c>
      <c r="H53" s="470">
        <v>24</v>
      </c>
      <c r="I53" s="479"/>
      <c r="J53" s="479"/>
      <c r="K53" s="479"/>
    </row>
    <row r="54" spans="1:11" s="448" customFormat="1" ht="12" hidden="1" customHeight="1" collapsed="1">
      <c r="A54" s="472">
        <v>2</v>
      </c>
      <c r="B54" s="472">
        <v>5</v>
      </c>
      <c r="C54" s="472">
        <v>3</v>
      </c>
      <c r="D54" s="472"/>
      <c r="E54" s="472"/>
      <c r="F54" s="472"/>
      <c r="G54" s="478" t="s">
        <v>88</v>
      </c>
      <c r="H54" s="470">
        <v>25</v>
      </c>
      <c r="I54" s="479">
        <f>I55+I56+I57+I58</f>
        <v>0</v>
      </c>
      <c r="J54" s="479">
        <f>J55+J56+J57+J58</f>
        <v>0</v>
      </c>
      <c r="K54" s="479">
        <f>K55+K56+K57+K58</f>
        <v>0</v>
      </c>
    </row>
    <row r="55" spans="1:11" s="448" customFormat="1" ht="24" hidden="1" customHeight="1" collapsed="1">
      <c r="A55" s="472">
        <v>2</v>
      </c>
      <c r="B55" s="472">
        <v>5</v>
      </c>
      <c r="C55" s="472">
        <v>3</v>
      </c>
      <c r="D55" s="472">
        <v>1</v>
      </c>
      <c r="E55" s="472">
        <v>1</v>
      </c>
      <c r="F55" s="472">
        <v>1</v>
      </c>
      <c r="G55" s="478" t="s">
        <v>89</v>
      </c>
      <c r="H55" s="470">
        <v>26</v>
      </c>
      <c r="I55" s="479"/>
      <c r="J55" s="479"/>
      <c r="K55" s="479"/>
    </row>
    <row r="56" spans="1:11" s="448" customFormat="1" ht="12" hidden="1" customHeight="1" collapsed="1">
      <c r="A56" s="472">
        <v>2</v>
      </c>
      <c r="B56" s="472">
        <v>5</v>
      </c>
      <c r="C56" s="472">
        <v>3</v>
      </c>
      <c r="D56" s="472">
        <v>1</v>
      </c>
      <c r="E56" s="472">
        <v>1</v>
      </c>
      <c r="F56" s="472">
        <v>2</v>
      </c>
      <c r="G56" s="478" t="s">
        <v>90</v>
      </c>
      <c r="H56" s="470">
        <v>27</v>
      </c>
      <c r="I56" s="479"/>
      <c r="J56" s="479"/>
      <c r="K56" s="479"/>
    </row>
    <row r="57" spans="1:11" s="448" customFormat="1" ht="24" hidden="1" customHeight="1" collapsed="1">
      <c r="A57" s="472">
        <v>2</v>
      </c>
      <c r="B57" s="472">
        <v>5</v>
      </c>
      <c r="C57" s="472">
        <v>3</v>
      </c>
      <c r="D57" s="472">
        <v>2</v>
      </c>
      <c r="E57" s="472">
        <v>1</v>
      </c>
      <c r="F57" s="472">
        <v>1</v>
      </c>
      <c r="G57" s="481" t="s">
        <v>91</v>
      </c>
      <c r="H57" s="470">
        <v>28</v>
      </c>
      <c r="I57" s="479"/>
      <c r="J57" s="479"/>
      <c r="K57" s="479"/>
    </row>
    <row r="58" spans="1:11" s="448" customFormat="1" ht="12" hidden="1" customHeight="1" collapsed="1">
      <c r="A58" s="472">
        <v>2</v>
      </c>
      <c r="B58" s="472">
        <v>5</v>
      </c>
      <c r="C58" s="472">
        <v>3</v>
      </c>
      <c r="D58" s="472">
        <v>2</v>
      </c>
      <c r="E58" s="472">
        <v>1</v>
      </c>
      <c r="F58" s="472">
        <v>2</v>
      </c>
      <c r="G58" s="481" t="s">
        <v>92</v>
      </c>
      <c r="H58" s="470">
        <v>29</v>
      </c>
      <c r="I58" s="479"/>
      <c r="J58" s="479"/>
      <c r="K58" s="479"/>
    </row>
    <row r="59" spans="1:11" s="477" customFormat="1" ht="12" hidden="1" customHeight="1" collapsed="1">
      <c r="A59" s="471">
        <v>2</v>
      </c>
      <c r="B59" s="471">
        <v>6</v>
      </c>
      <c r="C59" s="471"/>
      <c r="D59" s="471"/>
      <c r="E59" s="471"/>
      <c r="F59" s="471"/>
      <c r="G59" s="476" t="s">
        <v>93</v>
      </c>
      <c r="H59" s="474">
        <v>30</v>
      </c>
      <c r="I59" s="475">
        <f>I60+I61+I62+I63+I64</f>
        <v>0</v>
      </c>
      <c r="J59" s="475">
        <f>J60+J61+J62+J63+J64</f>
        <v>0</v>
      </c>
      <c r="K59" s="475">
        <f>K60+K61+K62+K63+K64</f>
        <v>0</v>
      </c>
    </row>
    <row r="60" spans="1:11" s="448" customFormat="1" ht="12" hidden="1" customHeight="1" collapsed="1">
      <c r="A60" s="472">
        <v>2</v>
      </c>
      <c r="B60" s="472">
        <v>6</v>
      </c>
      <c r="C60" s="472">
        <v>1</v>
      </c>
      <c r="D60" s="472"/>
      <c r="E60" s="472"/>
      <c r="F60" s="472"/>
      <c r="G60" s="478" t="s">
        <v>444</v>
      </c>
      <c r="H60" s="470">
        <v>31</v>
      </c>
      <c r="I60" s="479"/>
      <c r="J60" s="479"/>
      <c r="K60" s="479"/>
    </row>
    <row r="61" spans="1:11" s="448" customFormat="1" ht="12" hidden="1" customHeight="1" collapsed="1">
      <c r="A61" s="472">
        <v>2</v>
      </c>
      <c r="B61" s="472">
        <v>6</v>
      </c>
      <c r="C61" s="472">
        <v>2</v>
      </c>
      <c r="D61" s="472"/>
      <c r="E61" s="472"/>
      <c r="F61" s="472"/>
      <c r="G61" s="478" t="s">
        <v>445</v>
      </c>
      <c r="H61" s="470">
        <v>32</v>
      </c>
      <c r="I61" s="479"/>
      <c r="J61" s="479"/>
      <c r="K61" s="479"/>
    </row>
    <row r="62" spans="1:11" s="448" customFormat="1" ht="12" hidden="1" customHeight="1" collapsed="1">
      <c r="A62" s="472">
        <v>2</v>
      </c>
      <c r="B62" s="472">
        <v>6</v>
      </c>
      <c r="C62" s="472">
        <v>3</v>
      </c>
      <c r="D62" s="472"/>
      <c r="E62" s="472"/>
      <c r="F62" s="472"/>
      <c r="G62" s="478" t="s">
        <v>446</v>
      </c>
      <c r="H62" s="470">
        <v>33</v>
      </c>
      <c r="I62" s="479"/>
      <c r="J62" s="479"/>
      <c r="K62" s="479"/>
    </row>
    <row r="63" spans="1:11" s="448" customFormat="1" ht="24" hidden="1" customHeight="1" collapsed="1">
      <c r="A63" s="472">
        <v>2</v>
      </c>
      <c r="B63" s="472">
        <v>6</v>
      </c>
      <c r="C63" s="472">
        <v>4</v>
      </c>
      <c r="D63" s="472"/>
      <c r="E63" s="472"/>
      <c r="F63" s="472"/>
      <c r="G63" s="478" t="s">
        <v>99</v>
      </c>
      <c r="H63" s="470">
        <v>34</v>
      </c>
      <c r="I63" s="479"/>
      <c r="J63" s="479"/>
      <c r="K63" s="479"/>
    </row>
    <row r="64" spans="1:11" s="448" customFormat="1" ht="24" hidden="1" customHeight="1" collapsed="1">
      <c r="A64" s="472">
        <v>2</v>
      </c>
      <c r="B64" s="472">
        <v>6</v>
      </c>
      <c r="C64" s="472">
        <v>5</v>
      </c>
      <c r="D64" s="472"/>
      <c r="E64" s="472"/>
      <c r="F64" s="472"/>
      <c r="G64" s="478" t="s">
        <v>101</v>
      </c>
      <c r="H64" s="470">
        <v>35</v>
      </c>
      <c r="I64" s="479"/>
      <c r="J64" s="479"/>
      <c r="K64" s="479"/>
    </row>
    <row r="65" spans="1:11" s="448" customFormat="1" ht="12" hidden="1" customHeight="1" collapsed="1">
      <c r="A65" s="471">
        <v>2</v>
      </c>
      <c r="B65" s="471">
        <v>7</v>
      </c>
      <c r="C65" s="472"/>
      <c r="D65" s="472"/>
      <c r="E65" s="472"/>
      <c r="F65" s="472"/>
      <c r="G65" s="476" t="s">
        <v>102</v>
      </c>
      <c r="H65" s="474">
        <v>36</v>
      </c>
      <c r="I65" s="475">
        <f>I66+I69+I73</f>
        <v>0</v>
      </c>
      <c r="J65" s="475">
        <f>J66+J69+J73</f>
        <v>0</v>
      </c>
      <c r="K65" s="475">
        <f>K66+K69+K73</f>
        <v>0</v>
      </c>
    </row>
    <row r="66" spans="1:11" s="448" customFormat="1" ht="12" hidden="1" customHeight="1" collapsed="1">
      <c r="A66" s="472">
        <v>2</v>
      </c>
      <c r="B66" s="472">
        <v>7</v>
      </c>
      <c r="C66" s="472">
        <v>1</v>
      </c>
      <c r="D66" s="472"/>
      <c r="E66" s="472"/>
      <c r="F66" s="472"/>
      <c r="G66" s="482" t="s">
        <v>447</v>
      </c>
      <c r="H66" s="470">
        <v>37</v>
      </c>
      <c r="I66" s="479">
        <f>I67+I68</f>
        <v>0</v>
      </c>
      <c r="J66" s="479">
        <f>J67+J68</f>
        <v>0</v>
      </c>
      <c r="K66" s="479">
        <f>K67+K68</f>
        <v>0</v>
      </c>
    </row>
    <row r="67" spans="1:11" s="448" customFormat="1" ht="12" hidden="1" customHeight="1" collapsed="1">
      <c r="A67" s="472">
        <v>2</v>
      </c>
      <c r="B67" s="472">
        <v>7</v>
      </c>
      <c r="C67" s="472">
        <v>1</v>
      </c>
      <c r="D67" s="472">
        <v>1</v>
      </c>
      <c r="E67" s="472">
        <v>1</v>
      </c>
      <c r="F67" s="472">
        <v>1</v>
      </c>
      <c r="G67" s="482" t="s">
        <v>104</v>
      </c>
      <c r="H67" s="470">
        <v>38</v>
      </c>
      <c r="I67" s="479"/>
      <c r="J67" s="479"/>
      <c r="K67" s="479"/>
    </row>
    <row r="68" spans="1:11" s="448" customFormat="1" ht="12" hidden="1" customHeight="1" collapsed="1">
      <c r="A68" s="472">
        <v>2</v>
      </c>
      <c r="B68" s="472">
        <v>7</v>
      </c>
      <c r="C68" s="472">
        <v>1</v>
      </c>
      <c r="D68" s="472">
        <v>1</v>
      </c>
      <c r="E68" s="472">
        <v>1</v>
      </c>
      <c r="F68" s="472">
        <v>2</v>
      </c>
      <c r="G68" s="482" t="s">
        <v>105</v>
      </c>
      <c r="H68" s="470">
        <v>39</v>
      </c>
      <c r="I68" s="479"/>
      <c r="J68" s="479"/>
      <c r="K68" s="479"/>
    </row>
    <row r="69" spans="1:11" s="448" customFormat="1" ht="12" hidden="1" customHeight="1" collapsed="1">
      <c r="A69" s="472">
        <v>2</v>
      </c>
      <c r="B69" s="472">
        <v>7</v>
      </c>
      <c r="C69" s="472">
        <v>2</v>
      </c>
      <c r="D69" s="472"/>
      <c r="E69" s="472"/>
      <c r="F69" s="472"/>
      <c r="G69" s="478" t="s">
        <v>448</v>
      </c>
      <c r="H69" s="470">
        <v>40</v>
      </c>
      <c r="I69" s="479">
        <f>I70+I71+I72</f>
        <v>0</v>
      </c>
      <c r="J69" s="479">
        <f>J70+J71+J72</f>
        <v>0</v>
      </c>
      <c r="K69" s="479">
        <f>K70+K71+K72</f>
        <v>0</v>
      </c>
    </row>
    <row r="70" spans="1:11" s="448" customFormat="1" ht="12" hidden="1" customHeight="1" collapsed="1">
      <c r="A70" s="472">
        <v>2</v>
      </c>
      <c r="B70" s="472">
        <v>7</v>
      </c>
      <c r="C70" s="472">
        <v>2</v>
      </c>
      <c r="D70" s="472">
        <v>1</v>
      </c>
      <c r="E70" s="472">
        <v>1</v>
      </c>
      <c r="F70" s="472">
        <v>1</v>
      </c>
      <c r="G70" s="478" t="s">
        <v>449</v>
      </c>
      <c r="H70" s="470">
        <v>41</v>
      </c>
      <c r="I70" s="479"/>
      <c r="J70" s="479"/>
      <c r="K70" s="479"/>
    </row>
    <row r="71" spans="1:11" s="448" customFormat="1" ht="12" hidden="1" customHeight="1" collapsed="1">
      <c r="A71" s="472">
        <v>2</v>
      </c>
      <c r="B71" s="472">
        <v>7</v>
      </c>
      <c r="C71" s="472">
        <v>2</v>
      </c>
      <c r="D71" s="472">
        <v>1</v>
      </c>
      <c r="E71" s="472">
        <v>1</v>
      </c>
      <c r="F71" s="472">
        <v>2</v>
      </c>
      <c r="G71" s="478" t="s">
        <v>450</v>
      </c>
      <c r="H71" s="470">
        <v>42</v>
      </c>
      <c r="I71" s="479"/>
      <c r="J71" s="479"/>
      <c r="K71" s="479"/>
    </row>
    <row r="72" spans="1:11" s="448" customFormat="1" ht="12" hidden="1" customHeight="1" collapsed="1">
      <c r="A72" s="472">
        <v>2</v>
      </c>
      <c r="B72" s="472">
        <v>7</v>
      </c>
      <c r="C72" s="472">
        <v>2</v>
      </c>
      <c r="D72" s="472">
        <v>2</v>
      </c>
      <c r="E72" s="472">
        <v>1</v>
      </c>
      <c r="F72" s="472">
        <v>1</v>
      </c>
      <c r="G72" s="478" t="s">
        <v>110</v>
      </c>
      <c r="H72" s="470">
        <v>43</v>
      </c>
      <c r="I72" s="479"/>
      <c r="J72" s="479"/>
      <c r="K72" s="479"/>
    </row>
    <row r="73" spans="1:11" s="448" customFormat="1" ht="12" hidden="1" customHeight="1" collapsed="1">
      <c r="A73" s="472">
        <v>2</v>
      </c>
      <c r="B73" s="472">
        <v>7</v>
      </c>
      <c r="C73" s="472">
        <v>3</v>
      </c>
      <c r="D73" s="472"/>
      <c r="E73" s="472"/>
      <c r="F73" s="472"/>
      <c r="G73" s="478" t="s">
        <v>111</v>
      </c>
      <c r="H73" s="470">
        <v>44</v>
      </c>
      <c r="I73" s="479"/>
      <c r="J73" s="479"/>
      <c r="K73" s="479"/>
    </row>
    <row r="74" spans="1:11" s="477" customFormat="1" ht="12" hidden="1" customHeight="1" collapsed="1">
      <c r="A74" s="471">
        <v>2</v>
      </c>
      <c r="B74" s="471">
        <v>8</v>
      </c>
      <c r="C74" s="471"/>
      <c r="D74" s="471"/>
      <c r="E74" s="471"/>
      <c r="F74" s="471"/>
      <c r="G74" s="476" t="s">
        <v>451</v>
      </c>
      <c r="H74" s="474">
        <v>45</v>
      </c>
      <c r="I74" s="475">
        <f>I75+I79</f>
        <v>0</v>
      </c>
      <c r="J74" s="475">
        <f>J75+J79</f>
        <v>0</v>
      </c>
      <c r="K74" s="475">
        <f>K75+K79</f>
        <v>0</v>
      </c>
    </row>
    <row r="75" spans="1:11" s="448" customFormat="1" ht="12" hidden="1" customHeight="1" collapsed="1">
      <c r="A75" s="472">
        <v>2</v>
      </c>
      <c r="B75" s="472">
        <v>8</v>
      </c>
      <c r="C75" s="472">
        <v>1</v>
      </c>
      <c r="D75" s="472">
        <v>1</v>
      </c>
      <c r="E75" s="472"/>
      <c r="F75" s="472"/>
      <c r="G75" s="478" t="s">
        <v>115</v>
      </c>
      <c r="H75" s="470">
        <v>46</v>
      </c>
      <c r="I75" s="479">
        <f>I76+I77+I78</f>
        <v>0</v>
      </c>
      <c r="J75" s="479">
        <f>J76+J77+J78</f>
        <v>0</v>
      </c>
      <c r="K75" s="479">
        <f>K76+K77+K78</f>
        <v>0</v>
      </c>
    </row>
    <row r="76" spans="1:11" s="448" customFormat="1" ht="12" hidden="1" customHeight="1" collapsed="1">
      <c r="A76" s="472">
        <v>2</v>
      </c>
      <c r="B76" s="472">
        <v>8</v>
      </c>
      <c r="C76" s="472">
        <v>1</v>
      </c>
      <c r="D76" s="472">
        <v>1</v>
      </c>
      <c r="E76" s="472">
        <v>1</v>
      </c>
      <c r="F76" s="472">
        <v>1</v>
      </c>
      <c r="G76" s="478" t="s">
        <v>452</v>
      </c>
      <c r="H76" s="470">
        <v>47</v>
      </c>
      <c r="I76" s="479"/>
      <c r="J76" s="479"/>
      <c r="K76" s="479"/>
    </row>
    <row r="77" spans="1:11" s="448" customFormat="1" ht="12" hidden="1" customHeight="1" collapsed="1">
      <c r="A77" s="472">
        <v>2</v>
      </c>
      <c r="B77" s="472">
        <v>8</v>
      </c>
      <c r="C77" s="472">
        <v>1</v>
      </c>
      <c r="D77" s="472">
        <v>1</v>
      </c>
      <c r="E77" s="472">
        <v>1</v>
      </c>
      <c r="F77" s="472">
        <v>2</v>
      </c>
      <c r="G77" s="478" t="s">
        <v>453</v>
      </c>
      <c r="H77" s="470">
        <v>48</v>
      </c>
      <c r="I77" s="479"/>
      <c r="J77" s="479"/>
      <c r="K77" s="479"/>
    </row>
    <row r="78" spans="1:11" s="448" customFormat="1" ht="12" hidden="1" customHeight="1" collapsed="1">
      <c r="A78" s="472">
        <v>2</v>
      </c>
      <c r="B78" s="472">
        <v>8</v>
      </c>
      <c r="C78" s="472">
        <v>1</v>
      </c>
      <c r="D78" s="472">
        <v>1</v>
      </c>
      <c r="E78" s="472">
        <v>1</v>
      </c>
      <c r="F78" s="472">
        <v>3</v>
      </c>
      <c r="G78" s="481" t="s">
        <v>343</v>
      </c>
      <c r="H78" s="470">
        <v>49</v>
      </c>
      <c r="I78" s="479"/>
      <c r="J78" s="479"/>
      <c r="K78" s="479"/>
    </row>
    <row r="79" spans="1:11" s="448" customFormat="1" ht="12" hidden="1" customHeight="1" collapsed="1">
      <c r="A79" s="472">
        <v>2</v>
      </c>
      <c r="B79" s="472">
        <v>8</v>
      </c>
      <c r="C79" s="472">
        <v>1</v>
      </c>
      <c r="D79" s="472">
        <v>2</v>
      </c>
      <c r="E79" s="472"/>
      <c r="F79" s="472"/>
      <c r="G79" s="478" t="s">
        <v>118</v>
      </c>
      <c r="H79" s="470">
        <v>50</v>
      </c>
      <c r="I79" s="479"/>
      <c r="J79" s="479"/>
      <c r="K79" s="479"/>
    </row>
    <row r="80" spans="1:11" s="477" customFormat="1" ht="36" hidden="1" customHeight="1" collapsed="1">
      <c r="A80" s="483">
        <v>2</v>
      </c>
      <c r="B80" s="483">
        <v>9</v>
      </c>
      <c r="C80" s="483"/>
      <c r="D80" s="483"/>
      <c r="E80" s="483"/>
      <c r="F80" s="483"/>
      <c r="G80" s="476" t="s">
        <v>454</v>
      </c>
      <c r="H80" s="474">
        <v>51</v>
      </c>
      <c r="I80" s="475"/>
      <c r="J80" s="475"/>
      <c r="K80" s="475"/>
    </row>
    <row r="81" spans="1:11" s="477" customFormat="1" ht="48" hidden="1" customHeight="1" collapsed="1">
      <c r="A81" s="471">
        <v>3</v>
      </c>
      <c r="B81" s="471"/>
      <c r="C81" s="471"/>
      <c r="D81" s="471"/>
      <c r="E81" s="471"/>
      <c r="F81" s="471"/>
      <c r="G81" s="476" t="s">
        <v>455</v>
      </c>
      <c r="H81" s="474">
        <v>52</v>
      </c>
      <c r="I81" s="475">
        <f>I82+I88+I89</f>
        <v>0</v>
      </c>
      <c r="J81" s="475">
        <f>J82+J88+J89</f>
        <v>0</v>
      </c>
      <c r="K81" s="475">
        <f>K82+K88+K89</f>
        <v>0</v>
      </c>
    </row>
    <row r="82" spans="1:11" s="477" customFormat="1" ht="24" hidden="1" customHeight="1" collapsed="1">
      <c r="A82" s="471">
        <v>3</v>
      </c>
      <c r="B82" s="471">
        <v>1</v>
      </c>
      <c r="C82" s="471"/>
      <c r="D82" s="471"/>
      <c r="E82" s="471"/>
      <c r="F82" s="471"/>
      <c r="G82" s="476" t="s">
        <v>127</v>
      </c>
      <c r="H82" s="474">
        <v>53</v>
      </c>
      <c r="I82" s="475">
        <f>I83+I84+I85+I86+I87</f>
        <v>0</v>
      </c>
      <c r="J82" s="475">
        <f>J83+J84+J85+J86+J87</f>
        <v>0</v>
      </c>
      <c r="K82" s="475">
        <f>K83+K84+K85+K86+K87</f>
        <v>0</v>
      </c>
    </row>
    <row r="83" spans="1:11" s="448" customFormat="1" ht="24" hidden="1" customHeight="1" collapsed="1">
      <c r="A83" s="484">
        <v>3</v>
      </c>
      <c r="B83" s="484">
        <v>1</v>
      </c>
      <c r="C83" s="484">
        <v>1</v>
      </c>
      <c r="D83" s="485"/>
      <c r="E83" s="485"/>
      <c r="F83" s="485"/>
      <c r="G83" s="478" t="s">
        <v>456</v>
      </c>
      <c r="H83" s="470">
        <v>54</v>
      </c>
      <c r="I83" s="479"/>
      <c r="J83" s="479"/>
      <c r="K83" s="479"/>
    </row>
    <row r="84" spans="1:11" s="448" customFormat="1" ht="12" hidden="1" customHeight="1" collapsed="1">
      <c r="A84" s="484">
        <v>3</v>
      </c>
      <c r="B84" s="484">
        <v>1</v>
      </c>
      <c r="C84" s="484">
        <v>2</v>
      </c>
      <c r="D84" s="484"/>
      <c r="E84" s="485"/>
      <c r="F84" s="485"/>
      <c r="G84" s="481" t="s">
        <v>143</v>
      </c>
      <c r="H84" s="470">
        <v>55</v>
      </c>
      <c r="I84" s="479"/>
      <c r="J84" s="479"/>
      <c r="K84" s="479"/>
    </row>
    <row r="85" spans="1:11" s="448" customFormat="1" ht="12" hidden="1" customHeight="1" collapsed="1">
      <c r="A85" s="484">
        <v>3</v>
      </c>
      <c r="B85" s="484">
        <v>1</v>
      </c>
      <c r="C85" s="484">
        <v>3</v>
      </c>
      <c r="D85" s="484"/>
      <c r="E85" s="484"/>
      <c r="F85" s="484"/>
      <c r="G85" s="481" t="s">
        <v>148</v>
      </c>
      <c r="H85" s="470">
        <v>56</v>
      </c>
      <c r="I85" s="479"/>
      <c r="J85" s="479"/>
      <c r="K85" s="479"/>
    </row>
    <row r="86" spans="1:11" s="448" customFormat="1" ht="12" hidden="1" customHeight="1" collapsed="1">
      <c r="A86" s="484">
        <v>3</v>
      </c>
      <c r="B86" s="484">
        <v>1</v>
      </c>
      <c r="C86" s="484">
        <v>4</v>
      </c>
      <c r="D86" s="484"/>
      <c r="E86" s="484"/>
      <c r="F86" s="484"/>
      <c r="G86" s="481" t="s">
        <v>156</v>
      </c>
      <c r="H86" s="470">
        <v>57</v>
      </c>
      <c r="I86" s="479"/>
      <c r="J86" s="479"/>
      <c r="K86" s="479"/>
    </row>
    <row r="87" spans="1:11" s="448" customFormat="1" ht="24" hidden="1" customHeight="1" collapsed="1">
      <c r="A87" s="484">
        <v>3</v>
      </c>
      <c r="B87" s="484">
        <v>1</v>
      </c>
      <c r="C87" s="484">
        <v>5</v>
      </c>
      <c r="D87" s="484"/>
      <c r="E87" s="484"/>
      <c r="F87" s="484"/>
      <c r="G87" s="481" t="s">
        <v>457</v>
      </c>
      <c r="H87" s="470">
        <v>58</v>
      </c>
      <c r="I87" s="479"/>
      <c r="J87" s="479"/>
      <c r="K87" s="479"/>
    </row>
    <row r="88" spans="1:11" s="477" customFormat="1" ht="24.75" hidden="1" customHeight="1" collapsed="1">
      <c r="A88" s="485">
        <v>3</v>
      </c>
      <c r="B88" s="485">
        <v>2</v>
      </c>
      <c r="C88" s="485"/>
      <c r="D88" s="485"/>
      <c r="E88" s="485"/>
      <c r="F88" s="485"/>
      <c r="G88" s="486" t="s">
        <v>458</v>
      </c>
      <c r="H88" s="474">
        <v>59</v>
      </c>
      <c r="I88" s="475"/>
      <c r="J88" s="475"/>
      <c r="K88" s="475"/>
    </row>
    <row r="89" spans="1:11" s="477" customFormat="1" ht="24" hidden="1" customHeight="1" collapsed="1">
      <c r="A89" s="485">
        <v>3</v>
      </c>
      <c r="B89" s="485">
        <v>3</v>
      </c>
      <c r="C89" s="485"/>
      <c r="D89" s="485"/>
      <c r="E89" s="485"/>
      <c r="F89" s="485"/>
      <c r="G89" s="486" t="s">
        <v>196</v>
      </c>
      <c r="H89" s="474">
        <v>60</v>
      </c>
      <c r="I89" s="475"/>
      <c r="J89" s="475"/>
      <c r="K89" s="475"/>
    </row>
    <row r="90" spans="1:11" s="477" customFormat="1" ht="12" customHeight="1">
      <c r="A90" s="471"/>
      <c r="B90" s="471"/>
      <c r="C90" s="471"/>
      <c r="D90" s="471"/>
      <c r="E90" s="471"/>
      <c r="F90" s="471"/>
      <c r="G90" s="476" t="s">
        <v>459</v>
      </c>
      <c r="H90" s="474">
        <v>61</v>
      </c>
      <c r="I90" s="475">
        <f>I30+I81</f>
        <v>60.44</v>
      </c>
      <c r="J90" s="475">
        <f>J30+J81</f>
        <v>530.30999999999995</v>
      </c>
      <c r="K90" s="475">
        <f>K30+K81</f>
        <v>0</v>
      </c>
    </row>
    <row r="91" spans="1:11" s="448" customFormat="1" ht="9" customHeight="1">
      <c r="A91" s="487"/>
      <c r="B91" s="487"/>
      <c r="C91" s="487"/>
      <c r="D91" s="488"/>
      <c r="E91" s="488"/>
      <c r="F91" s="488"/>
      <c r="G91" s="488"/>
      <c r="H91" s="453"/>
      <c r="I91" s="454"/>
      <c r="J91" s="454"/>
      <c r="K91" s="489"/>
    </row>
    <row r="92" spans="1:11" s="448" customFormat="1" ht="12" customHeight="1">
      <c r="A92" s="454" t="s">
        <v>460</v>
      </c>
      <c r="H92" s="490"/>
      <c r="I92" s="491"/>
    </row>
    <row r="93" spans="1:11" s="448" customFormat="1">
      <c r="H93" s="492"/>
      <c r="I93" s="435"/>
      <c r="J93" s="435"/>
      <c r="K93" s="435"/>
    </row>
    <row r="94" spans="1:11" s="448" customFormat="1">
      <c r="A94" s="493" t="s">
        <v>213</v>
      </c>
      <c r="B94" s="494"/>
      <c r="C94" s="494"/>
      <c r="D94" s="494"/>
      <c r="E94" s="494"/>
      <c r="F94" s="494"/>
      <c r="G94" s="494"/>
      <c r="H94" s="495"/>
      <c r="I94" s="496"/>
      <c r="J94" s="496"/>
      <c r="K94" s="497" t="s">
        <v>214</v>
      </c>
    </row>
    <row r="95" spans="1:11" s="448" customFormat="1" ht="12" customHeight="1">
      <c r="A95" s="660" t="s">
        <v>461</v>
      </c>
      <c r="B95" s="665"/>
      <c r="C95" s="665"/>
      <c r="D95" s="665"/>
      <c r="E95" s="665"/>
      <c r="F95" s="665"/>
      <c r="G95" s="665"/>
      <c r="H95" s="492"/>
      <c r="I95" s="498" t="s">
        <v>216</v>
      </c>
      <c r="J95" s="498"/>
      <c r="K95" s="499" t="s">
        <v>217</v>
      </c>
    </row>
    <row r="96" spans="1:11" s="448" customFormat="1" ht="12" customHeight="1">
      <c r="A96" s="454"/>
      <c r="B96" s="454"/>
      <c r="C96" s="500"/>
      <c r="D96" s="454"/>
      <c r="E96" s="454"/>
      <c r="F96" s="666"/>
      <c r="G96" s="665"/>
      <c r="H96" s="492"/>
      <c r="I96" s="501"/>
      <c r="J96" s="502"/>
      <c r="K96" s="502"/>
    </row>
    <row r="97" spans="1:11" s="448" customFormat="1">
      <c r="A97" s="493" t="s">
        <v>218</v>
      </c>
      <c r="B97" s="493"/>
      <c r="C97" s="493"/>
      <c r="D97" s="493"/>
      <c r="E97" s="493"/>
      <c r="F97" s="493"/>
      <c r="G97" s="493"/>
      <c r="H97" s="492"/>
      <c r="I97" s="496"/>
      <c r="J97" s="496"/>
      <c r="K97" s="497" t="s">
        <v>219</v>
      </c>
    </row>
    <row r="98" spans="1:11" s="448" customFormat="1" ht="24.75" customHeight="1">
      <c r="A98" s="673" t="s">
        <v>462</v>
      </c>
      <c r="B98" s="674"/>
      <c r="C98" s="674"/>
      <c r="D98" s="674"/>
      <c r="E98" s="674"/>
      <c r="F98" s="674"/>
      <c r="G98" s="674"/>
      <c r="H98" s="495"/>
      <c r="I98" s="498" t="s">
        <v>216</v>
      </c>
      <c r="J98" s="503"/>
      <c r="K98" s="503" t="s">
        <v>217</v>
      </c>
    </row>
    <row r="99" spans="1:11" s="504" customFormat="1" ht="12.75" customHeight="1">
      <c r="H99" s="452"/>
    </row>
  </sheetData>
  <mergeCells count="22">
    <mergeCell ref="A98:G98"/>
    <mergeCell ref="G13:K13"/>
    <mergeCell ref="A15:K15"/>
    <mergeCell ref="G16:K16"/>
    <mergeCell ref="A18:K18"/>
    <mergeCell ref="A25:F28"/>
    <mergeCell ref="G25:G28"/>
    <mergeCell ref="J27:K27"/>
    <mergeCell ref="G12:K12"/>
    <mergeCell ref="A29:F29"/>
    <mergeCell ref="A95:G95"/>
    <mergeCell ref="F96:G96"/>
    <mergeCell ref="G6:K6"/>
    <mergeCell ref="H25:H28"/>
    <mergeCell ref="I25:K25"/>
    <mergeCell ref="I26:K26"/>
    <mergeCell ref="I27:I28"/>
    <mergeCell ref="G5:K5"/>
    <mergeCell ref="G7:K7"/>
    <mergeCell ref="G8:K8"/>
    <mergeCell ref="A9:K9"/>
    <mergeCell ref="A11:K11"/>
  </mergeCells>
  <pageMargins left="0.59055118110236227" right="0" top="0.15748031496062992" bottom="0.15748031496062992" header="0.31496062992125984" footer="0.31496062992125984"/>
  <pageSetup paperSize="9" scale="9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H56"/>
  <sheetViews>
    <sheetView topLeftCell="A16" workbookViewId="0">
      <selection activeCell="L20" sqref="L20"/>
    </sheetView>
  </sheetViews>
  <sheetFormatPr defaultRowHeight="15"/>
  <cols>
    <col min="1" max="1" width="9.28515625" style="90" customWidth="1"/>
    <col min="2" max="2" width="35.85546875" style="90" customWidth="1"/>
    <col min="3" max="3" width="8.42578125" style="90" customWidth="1"/>
    <col min="4" max="4" width="9.42578125" style="90" customWidth="1"/>
    <col min="5" max="5" width="7.7109375" style="90" customWidth="1"/>
    <col min="6" max="6" width="6.5703125" style="90" customWidth="1"/>
    <col min="7" max="7" width="7.85546875" style="90" customWidth="1"/>
    <col min="8" max="8" width="8.28515625" style="90" customWidth="1"/>
    <col min="9" max="16384" width="9.140625" style="90"/>
  </cols>
  <sheetData>
    <row r="2" spans="1:8">
      <c r="E2" s="607" t="s">
        <v>376</v>
      </c>
      <c r="F2" s="607"/>
      <c r="G2" s="607"/>
      <c r="H2" s="607"/>
    </row>
    <row r="3" spans="1:8">
      <c r="A3" s="505"/>
      <c r="E3" s="607" t="s">
        <v>231</v>
      </c>
      <c r="F3" s="607"/>
      <c r="G3" s="607"/>
      <c r="H3" s="607"/>
    </row>
    <row r="4" spans="1:8">
      <c r="E4" s="607" t="s">
        <v>232</v>
      </c>
      <c r="F4" s="607"/>
      <c r="G4" s="607"/>
      <c r="H4" s="607"/>
    </row>
    <row r="5" spans="1:8">
      <c r="E5" s="607" t="s">
        <v>377</v>
      </c>
      <c r="F5" s="607"/>
      <c r="G5" s="607"/>
      <c r="H5" s="607"/>
    </row>
    <row r="6" spans="1:8">
      <c r="E6" s="607" t="s">
        <v>378</v>
      </c>
      <c r="F6" s="607"/>
      <c r="G6" s="607"/>
      <c r="H6" s="607"/>
    </row>
    <row r="7" spans="1:8">
      <c r="F7" s="393"/>
      <c r="G7" s="393"/>
      <c r="H7" s="393"/>
    </row>
    <row r="8" spans="1:8">
      <c r="B8" s="111" t="s">
        <v>233</v>
      </c>
    </row>
    <row r="9" spans="1:8">
      <c r="A9" s="678" t="s">
        <v>235</v>
      </c>
      <c r="B9" s="677"/>
      <c r="C9" s="678"/>
      <c r="D9" s="678"/>
      <c r="E9" s="506"/>
      <c r="F9" s="506"/>
      <c r="G9" s="506"/>
      <c r="H9" s="506"/>
    </row>
    <row r="11" spans="1:8" ht="15" customHeight="1">
      <c r="A11" s="594" t="s">
        <v>536</v>
      </c>
      <c r="B11" s="594"/>
      <c r="C11" s="594"/>
      <c r="D11" s="594"/>
      <c r="E11" s="594"/>
      <c r="F11" s="594"/>
      <c r="G11" s="594"/>
      <c r="H11" s="594"/>
    </row>
    <row r="12" spans="1:8">
      <c r="B12" s="505"/>
      <c r="C12" s="505"/>
      <c r="D12" s="505"/>
      <c r="E12" s="505"/>
      <c r="F12" s="505"/>
      <c r="G12" s="505"/>
      <c r="H12" s="505"/>
    </row>
    <row r="13" spans="1:8">
      <c r="F13" s="679" t="s">
        <v>379</v>
      </c>
      <c r="G13" s="679"/>
      <c r="H13" s="679"/>
    </row>
    <row r="14" spans="1:8">
      <c r="C14" s="680"/>
      <c r="D14" s="680"/>
      <c r="E14" s="680"/>
      <c r="F14" s="505"/>
      <c r="G14" s="681" t="s">
        <v>380</v>
      </c>
      <c r="H14" s="681"/>
    </row>
    <row r="15" spans="1:8" ht="12.75" customHeight="1">
      <c r="A15" s="682" t="s">
        <v>31</v>
      </c>
      <c r="B15" s="682" t="s">
        <v>32</v>
      </c>
      <c r="C15" s="685" t="s">
        <v>381</v>
      </c>
      <c r="D15" s="688" t="s">
        <v>382</v>
      </c>
      <c r="E15" s="688"/>
      <c r="F15" s="688"/>
      <c r="G15" s="688"/>
      <c r="H15" s="688"/>
    </row>
    <row r="16" spans="1:8" ht="12.75" customHeight="1">
      <c r="A16" s="683"/>
      <c r="B16" s="683"/>
      <c r="C16" s="686"/>
      <c r="D16" s="689" t="s">
        <v>383</v>
      </c>
      <c r="E16" s="689" t="s">
        <v>384</v>
      </c>
      <c r="F16" s="689" t="s">
        <v>385</v>
      </c>
      <c r="G16" s="690" t="s">
        <v>222</v>
      </c>
      <c r="H16" s="689" t="s">
        <v>386</v>
      </c>
    </row>
    <row r="17" spans="1:8">
      <c r="A17" s="683"/>
      <c r="B17" s="683"/>
      <c r="C17" s="686"/>
      <c r="D17" s="689"/>
      <c r="E17" s="689"/>
      <c r="F17" s="689"/>
      <c r="G17" s="689"/>
      <c r="H17" s="691"/>
    </row>
    <row r="18" spans="1:8" ht="40.5" customHeight="1">
      <c r="A18" s="683"/>
      <c r="B18" s="683"/>
      <c r="C18" s="686"/>
      <c r="D18" s="689"/>
      <c r="E18" s="689"/>
      <c r="F18" s="689"/>
      <c r="G18" s="689"/>
      <c r="H18" s="691"/>
    </row>
    <row r="19" spans="1:8" ht="15" customHeight="1">
      <c r="A19" s="684"/>
      <c r="B19" s="684"/>
      <c r="C19" s="687"/>
      <c r="D19" s="507" t="s">
        <v>23</v>
      </c>
      <c r="E19" s="507" t="s">
        <v>225</v>
      </c>
      <c r="F19" s="507" t="s">
        <v>387</v>
      </c>
      <c r="G19" s="508" t="s">
        <v>346</v>
      </c>
      <c r="H19" s="509" t="s">
        <v>388</v>
      </c>
    </row>
    <row r="20" spans="1:8" ht="14.1" customHeight="1">
      <c r="A20" s="510" t="s">
        <v>389</v>
      </c>
      <c r="B20" s="511" t="s">
        <v>43</v>
      </c>
      <c r="C20" s="512">
        <f t="shared" ref="C20:C39" si="0">(D20+E20+F20+G20+H20)</f>
        <v>0</v>
      </c>
      <c r="D20" s="512"/>
      <c r="E20" s="512"/>
      <c r="F20" s="512"/>
      <c r="G20" s="512"/>
      <c r="H20" s="512"/>
    </row>
    <row r="21" spans="1:8" ht="14.1" customHeight="1">
      <c r="A21" s="510"/>
      <c r="B21" s="511" t="s">
        <v>390</v>
      </c>
      <c r="C21" s="512">
        <f t="shared" si="0"/>
        <v>0</v>
      </c>
      <c r="D21" s="512"/>
      <c r="E21" s="512"/>
      <c r="F21" s="512"/>
      <c r="G21" s="512"/>
      <c r="H21" s="512"/>
    </row>
    <row r="22" spans="1:8" ht="14.1" customHeight="1">
      <c r="A22" s="510"/>
      <c r="B22" s="511" t="s">
        <v>391</v>
      </c>
      <c r="C22" s="512">
        <f t="shared" si="0"/>
        <v>0</v>
      </c>
      <c r="D22" s="512"/>
      <c r="E22" s="512"/>
      <c r="F22" s="512"/>
      <c r="G22" s="512"/>
      <c r="H22" s="512"/>
    </row>
    <row r="23" spans="1:8" ht="14.1" customHeight="1">
      <c r="A23" s="510" t="s">
        <v>392</v>
      </c>
      <c r="B23" s="511" t="s">
        <v>393</v>
      </c>
      <c r="C23" s="512">
        <f t="shared" si="0"/>
        <v>0</v>
      </c>
      <c r="D23" s="512"/>
      <c r="E23" s="512"/>
      <c r="F23" s="512"/>
      <c r="G23" s="512"/>
      <c r="H23" s="512"/>
    </row>
    <row r="24" spans="1:8" ht="14.1" customHeight="1">
      <c r="A24" s="510" t="s">
        <v>394</v>
      </c>
      <c r="B24" s="511" t="s">
        <v>395</v>
      </c>
      <c r="C24" s="513">
        <f>C25+C26+C27+C28+C29+C30+C31+C32+C33+C34+C35+C41+C42+C43</f>
        <v>530.31000000000006</v>
      </c>
      <c r="D24" s="513">
        <f>D25+D26+D27+D28+D29+D30+D31+D32+D33+D34+D35+D41+D42+D43</f>
        <v>530.31000000000006</v>
      </c>
      <c r="E24" s="513"/>
      <c r="F24" s="513"/>
      <c r="G24" s="513"/>
      <c r="H24" s="513"/>
    </row>
    <row r="25" spans="1:8" ht="14.1" customHeight="1">
      <c r="A25" s="510" t="s">
        <v>396</v>
      </c>
      <c r="B25" s="514" t="s">
        <v>48</v>
      </c>
      <c r="C25" s="512">
        <f t="shared" si="0"/>
        <v>0</v>
      </c>
      <c r="D25" s="512"/>
      <c r="E25" s="512"/>
      <c r="F25" s="512"/>
      <c r="G25" s="512"/>
      <c r="H25" s="512"/>
    </row>
    <row r="26" spans="1:8" ht="14.1" customHeight="1">
      <c r="A26" s="510" t="s">
        <v>397</v>
      </c>
      <c r="B26" s="514" t="s">
        <v>398</v>
      </c>
      <c r="C26" s="512">
        <f t="shared" si="0"/>
        <v>0</v>
      </c>
      <c r="D26" s="512"/>
      <c r="E26" s="512"/>
      <c r="F26" s="512"/>
      <c r="G26" s="512"/>
      <c r="H26" s="512"/>
    </row>
    <row r="27" spans="1:8" ht="14.1" customHeight="1">
      <c r="A27" s="510" t="s">
        <v>399</v>
      </c>
      <c r="B27" s="514" t="s">
        <v>400</v>
      </c>
      <c r="C27" s="512">
        <f t="shared" si="0"/>
        <v>252.97</v>
      </c>
      <c r="D27" s="512">
        <v>252.97</v>
      </c>
      <c r="E27" s="512"/>
      <c r="F27" s="512"/>
      <c r="G27" s="512"/>
      <c r="H27" s="512"/>
    </row>
    <row r="28" spans="1:8" ht="14.1" customHeight="1">
      <c r="A28" s="510" t="s">
        <v>401</v>
      </c>
      <c r="B28" s="514" t="s">
        <v>402</v>
      </c>
      <c r="C28" s="512">
        <f t="shared" si="0"/>
        <v>7.26</v>
      </c>
      <c r="D28" s="512">
        <v>7.26</v>
      </c>
      <c r="E28" s="512"/>
      <c r="F28" s="512"/>
      <c r="G28" s="512"/>
      <c r="H28" s="512"/>
    </row>
    <row r="29" spans="1:8" ht="14.1" customHeight="1">
      <c r="A29" s="510" t="s">
        <v>403</v>
      </c>
      <c r="B29" s="514" t="s">
        <v>404</v>
      </c>
      <c r="C29" s="512">
        <f t="shared" si="0"/>
        <v>0</v>
      </c>
      <c r="D29" s="512"/>
      <c r="E29" s="512"/>
      <c r="F29" s="512"/>
      <c r="G29" s="512"/>
      <c r="H29" s="512"/>
    </row>
    <row r="30" spans="1:8" ht="14.1" customHeight="1">
      <c r="A30" s="510" t="s">
        <v>405</v>
      </c>
      <c r="B30" s="514" t="s">
        <v>53</v>
      </c>
      <c r="C30" s="512">
        <f t="shared" si="0"/>
        <v>0</v>
      </c>
      <c r="D30" s="512"/>
      <c r="E30" s="512"/>
      <c r="F30" s="512"/>
      <c r="G30" s="512"/>
      <c r="H30" s="512"/>
    </row>
    <row r="31" spans="1:8" ht="14.1" customHeight="1">
      <c r="A31" s="510" t="s">
        <v>406</v>
      </c>
      <c r="B31" s="514" t="s">
        <v>54</v>
      </c>
      <c r="C31" s="512">
        <f t="shared" si="0"/>
        <v>0</v>
      </c>
      <c r="D31" s="512"/>
      <c r="E31" s="512"/>
      <c r="F31" s="512"/>
      <c r="G31" s="512"/>
      <c r="H31" s="512"/>
    </row>
    <row r="32" spans="1:8" ht="14.1" customHeight="1">
      <c r="A32" s="510" t="s">
        <v>407</v>
      </c>
      <c r="B32" s="515" t="s">
        <v>408</v>
      </c>
      <c r="C32" s="512">
        <f t="shared" si="0"/>
        <v>0</v>
      </c>
      <c r="D32" s="512"/>
      <c r="E32" s="512"/>
      <c r="F32" s="512"/>
      <c r="G32" s="512"/>
      <c r="H32" s="512"/>
    </row>
    <row r="33" spans="1:8" ht="14.1" customHeight="1">
      <c r="A33" s="510" t="s">
        <v>409</v>
      </c>
      <c r="B33" s="514" t="s">
        <v>410</v>
      </c>
      <c r="C33" s="512">
        <f t="shared" si="0"/>
        <v>0</v>
      </c>
      <c r="D33" s="512"/>
      <c r="E33" s="512"/>
      <c r="F33" s="512"/>
      <c r="G33" s="512"/>
      <c r="H33" s="512"/>
    </row>
    <row r="34" spans="1:8" ht="14.1" customHeight="1">
      <c r="A34" s="510" t="s">
        <v>411</v>
      </c>
      <c r="B34" s="514" t="s">
        <v>57</v>
      </c>
      <c r="C34" s="512">
        <f t="shared" si="0"/>
        <v>0</v>
      </c>
      <c r="D34" s="512"/>
      <c r="E34" s="512"/>
      <c r="F34" s="512"/>
      <c r="G34" s="512"/>
      <c r="H34" s="512"/>
    </row>
    <row r="35" spans="1:8" ht="14.1" customHeight="1">
      <c r="A35" s="510" t="s">
        <v>412</v>
      </c>
      <c r="B35" s="514" t="s">
        <v>59</v>
      </c>
      <c r="C35" s="512">
        <f>C40+C39+C38+C37</f>
        <v>270.08000000000004</v>
      </c>
      <c r="D35" s="512">
        <f>D40+D39+D38+D37</f>
        <v>270.08000000000004</v>
      </c>
      <c r="E35" s="512">
        <f>E40+E39+E38+E37</f>
        <v>0</v>
      </c>
      <c r="F35" s="513"/>
      <c r="G35" s="513"/>
      <c r="H35" s="513"/>
    </row>
    <row r="36" spans="1:8" ht="14.1" customHeight="1">
      <c r="A36" s="510"/>
      <c r="B36" s="511" t="s">
        <v>390</v>
      </c>
      <c r="C36" s="512"/>
      <c r="D36" s="513"/>
      <c r="E36" s="512"/>
      <c r="F36" s="512"/>
      <c r="G36" s="512"/>
      <c r="H36" s="512"/>
    </row>
    <row r="37" spans="1:8" ht="14.1" customHeight="1">
      <c r="A37" s="510"/>
      <c r="B37" s="514" t="s">
        <v>413</v>
      </c>
      <c r="C37" s="512">
        <f t="shared" si="0"/>
        <v>257.98</v>
      </c>
      <c r="D37" s="513">
        <v>257.98</v>
      </c>
      <c r="E37" s="512"/>
      <c r="F37" s="512"/>
      <c r="G37" s="512"/>
      <c r="H37" s="512"/>
    </row>
    <row r="38" spans="1:8" ht="14.1" customHeight="1">
      <c r="A38" s="510"/>
      <c r="B38" s="514" t="s">
        <v>414</v>
      </c>
      <c r="C38" s="512">
        <f t="shared" ref="C38:C48" si="1">(D38+E38+F38+G38+H38)</f>
        <v>0</v>
      </c>
      <c r="D38" s="513"/>
      <c r="E38" s="512"/>
      <c r="F38" s="512"/>
      <c r="G38" s="512"/>
      <c r="H38" s="512"/>
    </row>
    <row r="39" spans="1:8" ht="14.1" customHeight="1">
      <c r="A39" s="510"/>
      <c r="B39" s="514" t="s">
        <v>415</v>
      </c>
      <c r="C39" s="512">
        <f t="shared" si="0"/>
        <v>12.1</v>
      </c>
      <c r="D39" s="513">
        <v>12.1</v>
      </c>
      <c r="E39" s="512"/>
      <c r="F39" s="512"/>
      <c r="G39" s="512"/>
      <c r="H39" s="512"/>
    </row>
    <row r="40" spans="1:8" ht="14.1" customHeight="1">
      <c r="A40" s="510"/>
      <c r="B40" s="514" t="s">
        <v>416</v>
      </c>
      <c r="C40" s="512">
        <f t="shared" si="1"/>
        <v>0</v>
      </c>
      <c r="D40" s="513"/>
      <c r="E40" s="512"/>
      <c r="F40" s="512"/>
      <c r="G40" s="512"/>
      <c r="H40" s="512"/>
    </row>
    <row r="41" spans="1:8" ht="26.25" customHeight="1">
      <c r="A41" s="510" t="s">
        <v>417</v>
      </c>
      <c r="B41" s="514" t="s">
        <v>60</v>
      </c>
      <c r="C41" s="512">
        <f t="shared" si="1"/>
        <v>0</v>
      </c>
      <c r="D41" s="512"/>
      <c r="E41" s="512"/>
      <c r="F41" s="512"/>
      <c r="G41" s="512"/>
      <c r="H41" s="512"/>
    </row>
    <row r="42" spans="1:8" ht="14.1" customHeight="1">
      <c r="A42" s="510" t="s">
        <v>418</v>
      </c>
      <c r="B42" s="514" t="s">
        <v>61</v>
      </c>
      <c r="C42" s="512">
        <f t="shared" si="1"/>
        <v>0</v>
      </c>
      <c r="D42" s="512"/>
      <c r="E42" s="512"/>
      <c r="F42" s="512"/>
      <c r="G42" s="512"/>
      <c r="H42" s="512"/>
    </row>
    <row r="43" spans="1:8" ht="14.1" customHeight="1">
      <c r="A43" s="510" t="s">
        <v>419</v>
      </c>
      <c r="B43" s="514" t="s">
        <v>62</v>
      </c>
      <c r="C43" s="512">
        <f>C45+C46+C47+C48+C44</f>
        <v>0</v>
      </c>
      <c r="D43" s="512">
        <f>D45+D46+D47+D48+D44</f>
        <v>0</v>
      </c>
      <c r="E43" s="512">
        <f>E45+E46+E47+E48</f>
        <v>0</v>
      </c>
      <c r="F43" s="513"/>
      <c r="G43" s="512">
        <f>G45+G46+G47+G48</f>
        <v>0</v>
      </c>
      <c r="H43" s="513"/>
    </row>
    <row r="44" spans="1:8" ht="14.1" customHeight="1">
      <c r="A44" s="510"/>
      <c r="B44" s="514"/>
      <c r="C44" s="512">
        <f t="shared" si="1"/>
        <v>0</v>
      </c>
      <c r="D44" s="512"/>
      <c r="E44" s="512"/>
      <c r="F44" s="513"/>
      <c r="G44" s="512"/>
      <c r="H44" s="513"/>
    </row>
    <row r="45" spans="1:8" ht="14.1" customHeight="1">
      <c r="A45" s="510"/>
      <c r="B45" s="516"/>
      <c r="C45" s="512">
        <f t="shared" si="1"/>
        <v>0</v>
      </c>
      <c r="D45" s="512"/>
      <c r="E45" s="512"/>
      <c r="F45" s="512"/>
      <c r="G45" s="512"/>
      <c r="H45" s="512"/>
    </row>
    <row r="46" spans="1:8" ht="14.1" customHeight="1">
      <c r="A46" s="510"/>
      <c r="B46" s="516"/>
      <c r="C46" s="512">
        <f t="shared" si="1"/>
        <v>0</v>
      </c>
      <c r="D46" s="512"/>
      <c r="E46" s="512"/>
      <c r="F46" s="512"/>
      <c r="G46" s="512"/>
      <c r="H46" s="512"/>
    </row>
    <row r="47" spans="1:8" ht="14.1" customHeight="1">
      <c r="A47" s="510"/>
      <c r="B47" s="516"/>
      <c r="C47" s="512">
        <f t="shared" si="1"/>
        <v>0</v>
      </c>
      <c r="D47" s="512"/>
      <c r="E47" s="512"/>
      <c r="F47" s="512"/>
      <c r="G47" s="512"/>
      <c r="H47" s="512"/>
    </row>
    <row r="48" spans="1:8" ht="14.1" customHeight="1">
      <c r="A48" s="510"/>
      <c r="B48" s="516"/>
      <c r="C48" s="512">
        <f t="shared" si="1"/>
        <v>0</v>
      </c>
      <c r="D48" s="512"/>
      <c r="E48" s="512"/>
      <c r="F48" s="512"/>
      <c r="G48" s="512"/>
      <c r="H48" s="512"/>
    </row>
    <row r="49" spans="1:8" ht="17.25" customHeight="1">
      <c r="A49" s="517"/>
      <c r="B49" s="518" t="s">
        <v>420</v>
      </c>
      <c r="C49" s="512">
        <f>C20+C23+C24</f>
        <v>530.31000000000006</v>
      </c>
      <c r="D49" s="512">
        <f>D20+D23+D24</f>
        <v>530.31000000000006</v>
      </c>
      <c r="E49" s="512">
        <f>E20+E23+E24</f>
        <v>0</v>
      </c>
      <c r="F49" s="512">
        <f t="shared" ref="F49:H49" si="2">(F20+F23+F24+F45+F46+F47)</f>
        <v>0</v>
      </c>
      <c r="G49" s="512">
        <f>G20+G23+G24</f>
        <v>0</v>
      </c>
      <c r="H49" s="512">
        <f t="shared" si="2"/>
        <v>0</v>
      </c>
    </row>
    <row r="51" spans="1:8">
      <c r="A51" s="90" t="s">
        <v>266</v>
      </c>
      <c r="C51" s="554"/>
      <c r="D51" s="554"/>
      <c r="F51" s="554" t="s">
        <v>214</v>
      </c>
      <c r="G51" s="554"/>
      <c r="H51" s="554"/>
    </row>
    <row r="52" spans="1:8">
      <c r="C52" s="677" t="s">
        <v>421</v>
      </c>
      <c r="D52" s="677"/>
      <c r="E52" s="678" t="s">
        <v>422</v>
      </c>
      <c r="F52" s="678"/>
      <c r="G52" s="678"/>
      <c r="H52" s="678"/>
    </row>
    <row r="53" spans="1:8">
      <c r="C53" s="506"/>
      <c r="D53" s="506"/>
      <c r="E53" s="506"/>
      <c r="F53" s="506"/>
      <c r="G53" s="506"/>
      <c r="H53" s="506"/>
    </row>
    <row r="54" spans="1:8">
      <c r="A54" s="607" t="s">
        <v>267</v>
      </c>
      <c r="B54" s="607"/>
      <c r="C54" s="554"/>
      <c r="D54" s="554"/>
      <c r="F54" s="554" t="s">
        <v>219</v>
      </c>
      <c r="G54" s="554"/>
      <c r="H54" s="554"/>
    </row>
    <row r="55" spans="1:8">
      <c r="C55" s="677" t="s">
        <v>421</v>
      </c>
      <c r="D55" s="677"/>
      <c r="E55" s="678" t="s">
        <v>422</v>
      </c>
      <c r="F55" s="678"/>
      <c r="G55" s="678"/>
      <c r="H55" s="678"/>
    </row>
    <row r="56" spans="1:8">
      <c r="C56" s="506"/>
      <c r="D56" s="506"/>
      <c r="E56" s="506"/>
      <c r="F56" s="506"/>
      <c r="G56" s="679"/>
      <c r="H56" s="679"/>
    </row>
  </sheetData>
  <mergeCells count="29">
    <mergeCell ref="A15:A19"/>
    <mergeCell ref="B15:B19"/>
    <mergeCell ref="C15:C19"/>
    <mergeCell ref="D15:H15"/>
    <mergeCell ref="D16:D18"/>
    <mergeCell ref="E16:E18"/>
    <mergeCell ref="F16:F18"/>
    <mergeCell ref="G16:G18"/>
    <mergeCell ref="H16:H18"/>
    <mergeCell ref="A9:D9"/>
    <mergeCell ref="A11:H11"/>
    <mergeCell ref="F13:H13"/>
    <mergeCell ref="C14:E14"/>
    <mergeCell ref="G14:H14"/>
    <mergeCell ref="E2:H2"/>
    <mergeCell ref="E3:H3"/>
    <mergeCell ref="E4:H4"/>
    <mergeCell ref="E5:H5"/>
    <mergeCell ref="E6:H6"/>
    <mergeCell ref="C51:D51"/>
    <mergeCell ref="F51:H51"/>
    <mergeCell ref="C52:D52"/>
    <mergeCell ref="E52:H52"/>
    <mergeCell ref="G56:H56"/>
    <mergeCell ref="A54:B54"/>
    <mergeCell ref="C54:D54"/>
    <mergeCell ref="F54:H54"/>
    <mergeCell ref="C55:D55"/>
    <mergeCell ref="E55:H55"/>
  </mergeCells>
  <pageMargins left="0.70866141732283472" right="0.11811023622047245" top="0.35433070866141736" bottom="0.15748031496062992" header="0.31496062992125984" footer="0.31496062992125984"/>
  <pageSetup paperSize="9" scale="9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7E946-07A1-48F3-BAF3-F9756D3BD8F3}">
  <dimension ref="A1:U35"/>
  <sheetViews>
    <sheetView workbookViewId="0">
      <selection activeCell="W28" sqref="W28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9.85546875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191"/>
      <c r="B6" s="191"/>
      <c r="C6" s="191"/>
      <c r="D6" s="696" t="s">
        <v>497</v>
      </c>
      <c r="E6" s="696"/>
      <c r="F6" s="696"/>
      <c r="G6" s="696"/>
      <c r="H6" s="696"/>
      <c r="I6" s="696"/>
      <c r="J6" s="696"/>
      <c r="K6" s="696"/>
      <c r="L6" s="696"/>
      <c r="M6" s="29"/>
      <c r="N6" s="191"/>
      <c r="O6" s="191"/>
      <c r="P6" s="191"/>
      <c r="Q6" s="191"/>
      <c r="R6" s="191"/>
      <c r="S6" s="191"/>
    </row>
    <row r="7" spans="1:19" ht="12" customHeight="1">
      <c r="A7" s="79"/>
      <c r="B7" s="79"/>
      <c r="C7" s="79"/>
      <c r="D7" s="79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79"/>
      <c r="O7" s="79"/>
      <c r="P7" s="79"/>
      <c r="Q7" s="79"/>
      <c r="R7" s="79"/>
      <c r="S7" s="79"/>
    </row>
    <row r="8" spans="1:19" ht="12" customHeight="1">
      <c r="A8" s="30"/>
      <c r="B8" s="76"/>
      <c r="C8" s="76"/>
      <c r="D8" s="76"/>
      <c r="E8" s="76"/>
      <c r="F8" s="76"/>
      <c r="G8" s="76"/>
      <c r="H8" s="21"/>
      <c r="I8" s="21"/>
      <c r="J8" s="692"/>
      <c r="K8" s="692"/>
      <c r="N8" s="79"/>
      <c r="O8" s="79"/>
      <c r="P8" s="79"/>
      <c r="Q8" s="79"/>
      <c r="R8" s="79"/>
      <c r="S8" s="79"/>
    </row>
    <row r="9" spans="1:19" ht="12.75">
      <c r="A9" s="31"/>
      <c r="B9" s="32"/>
      <c r="C9" s="32"/>
      <c r="D9" s="33"/>
      <c r="E9" s="76"/>
      <c r="F9" s="76"/>
      <c r="G9" s="76"/>
      <c r="H9" s="21"/>
      <c r="I9" s="80" t="s">
        <v>314</v>
      </c>
      <c r="J9" s="698" t="s">
        <v>315</v>
      </c>
      <c r="K9" s="698"/>
      <c r="L9" s="698"/>
      <c r="M9" s="698"/>
      <c r="N9" s="698"/>
      <c r="O9" s="698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366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225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367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78" t="s">
        <v>331</v>
      </c>
      <c r="C16" s="77" t="s">
        <v>332</v>
      </c>
      <c r="D16" s="77" t="s">
        <v>333</v>
      </c>
      <c r="E16" s="10" t="s">
        <v>331</v>
      </c>
      <c r="F16" s="77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21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21" ht="33" customHeight="1">
      <c r="A18" s="46" t="s">
        <v>354</v>
      </c>
      <c r="B18" s="47">
        <v>1.6</v>
      </c>
      <c r="C18" s="48">
        <v>1.18</v>
      </c>
      <c r="D18" s="18">
        <v>1.18</v>
      </c>
      <c r="E18" s="49">
        <v>1.6</v>
      </c>
      <c r="F18" s="48">
        <v>1.18</v>
      </c>
      <c r="G18" s="50">
        <v>1.18</v>
      </c>
      <c r="H18" s="47">
        <v>25373</v>
      </c>
      <c r="I18" s="48">
        <v>929</v>
      </c>
      <c r="J18" s="48">
        <v>1726</v>
      </c>
      <c r="K18" s="18"/>
      <c r="L18" s="51">
        <f>SUM(H18:K18)</f>
        <v>28028</v>
      </c>
      <c r="M18" s="47">
        <v>25373</v>
      </c>
      <c r="N18" s="48">
        <v>929</v>
      </c>
      <c r="O18" s="48">
        <v>1451</v>
      </c>
      <c r="P18" s="48"/>
      <c r="Q18" s="49"/>
      <c r="R18" s="49">
        <v>275</v>
      </c>
      <c r="S18" s="51">
        <f>SUM(M18:R18)</f>
        <v>28028</v>
      </c>
    </row>
    <row r="19" spans="1:21" ht="23.2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21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21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21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21" ht="12.75">
      <c r="A23" s="53" t="s">
        <v>359</v>
      </c>
      <c r="B23" s="47">
        <v>20.96</v>
      </c>
      <c r="C23" s="48">
        <v>23.9</v>
      </c>
      <c r="D23" s="18">
        <v>23.8</v>
      </c>
      <c r="E23" s="49">
        <v>18.16</v>
      </c>
      <c r="F23" s="48">
        <v>22.42</v>
      </c>
      <c r="G23" s="50">
        <v>21.92</v>
      </c>
      <c r="H23" s="47">
        <v>312189</v>
      </c>
      <c r="I23" s="48">
        <v>33028</v>
      </c>
      <c r="J23" s="48">
        <v>26355</v>
      </c>
      <c r="K23" s="18">
        <v>1581</v>
      </c>
      <c r="L23" s="51">
        <f t="shared" si="0"/>
        <v>373153</v>
      </c>
      <c r="M23" s="377">
        <v>312189</v>
      </c>
      <c r="N23" s="82">
        <v>33028</v>
      </c>
      <c r="O23" s="82">
        <v>25812</v>
      </c>
      <c r="P23" s="82">
        <v>1581</v>
      </c>
      <c r="Q23" s="83"/>
      <c r="R23" s="83">
        <v>543</v>
      </c>
      <c r="S23" s="51">
        <f t="shared" si="1"/>
        <v>373153</v>
      </c>
    </row>
    <row r="24" spans="1:21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377"/>
      <c r="N24" s="82"/>
      <c r="O24" s="82"/>
      <c r="P24" s="82"/>
      <c r="Q24" s="83"/>
      <c r="R24" s="83"/>
      <c r="S24" s="51">
        <f t="shared" si="1"/>
        <v>0</v>
      </c>
    </row>
    <row r="25" spans="1:21" ht="12.75">
      <c r="A25" s="53" t="s">
        <v>335</v>
      </c>
      <c r="B25" s="47">
        <v>3</v>
      </c>
      <c r="C25" s="48">
        <v>3</v>
      </c>
      <c r="D25" s="18">
        <v>3</v>
      </c>
      <c r="E25" s="49">
        <v>3</v>
      </c>
      <c r="F25" s="48">
        <v>3</v>
      </c>
      <c r="G25" s="50">
        <v>2.83</v>
      </c>
      <c r="H25" s="47">
        <v>24160</v>
      </c>
      <c r="I25" s="48">
        <v>1075</v>
      </c>
      <c r="J25" s="48">
        <v>3623</v>
      </c>
      <c r="K25" s="18"/>
      <c r="L25" s="51">
        <f t="shared" si="0"/>
        <v>28858</v>
      </c>
      <c r="M25" s="377">
        <v>24160</v>
      </c>
      <c r="N25" s="82">
        <v>1075</v>
      </c>
      <c r="O25" s="82">
        <v>3623</v>
      </c>
      <c r="P25" s="82"/>
      <c r="Q25" s="83"/>
      <c r="R25" s="83"/>
      <c r="S25" s="51">
        <f t="shared" si="1"/>
        <v>28858</v>
      </c>
    </row>
    <row r="26" spans="1:21" ht="22.5" customHeight="1">
      <c r="A26" s="54" t="s">
        <v>361</v>
      </c>
      <c r="B26" s="55"/>
      <c r="C26" s="56">
        <v>1</v>
      </c>
      <c r="D26" s="19"/>
      <c r="E26" s="57"/>
      <c r="F26" s="56">
        <v>1</v>
      </c>
      <c r="G26" s="58">
        <v>0.83</v>
      </c>
      <c r="H26" s="55">
        <v>6979</v>
      </c>
      <c r="I26" s="56"/>
      <c r="J26" s="56">
        <v>782</v>
      </c>
      <c r="K26" s="19"/>
      <c r="L26" s="51">
        <f t="shared" si="0"/>
        <v>7761</v>
      </c>
      <c r="M26" s="381">
        <v>6979</v>
      </c>
      <c r="N26" s="85"/>
      <c r="O26" s="85">
        <v>782</v>
      </c>
      <c r="P26" s="85"/>
      <c r="Q26" s="86"/>
      <c r="R26" s="86"/>
      <c r="S26" s="51">
        <f t="shared" si="1"/>
        <v>7761</v>
      </c>
    </row>
    <row r="27" spans="1:21" ht="12.75">
      <c r="A27" s="59" t="s">
        <v>362</v>
      </c>
      <c r="B27" s="60">
        <f>SUM(B18,B20,B21,B22,B23,B24,B25)</f>
        <v>25.560000000000002</v>
      </c>
      <c r="C27" s="61">
        <f t="shared" ref="C27:R27" si="2">SUM(C18,C20,C21,C22,C23,C24,C25)</f>
        <v>28.08</v>
      </c>
      <c r="D27" s="61">
        <f t="shared" si="2"/>
        <v>27.98</v>
      </c>
      <c r="E27" s="61">
        <f t="shared" si="2"/>
        <v>22.76</v>
      </c>
      <c r="F27" s="61">
        <f t="shared" si="2"/>
        <v>26.6</v>
      </c>
      <c r="G27" s="62">
        <f t="shared" si="2"/>
        <v>25.93</v>
      </c>
      <c r="H27" s="60">
        <f>SUM(H18:H26)</f>
        <v>368701</v>
      </c>
      <c r="I27" s="61">
        <f>SUM(I18:I26)</f>
        <v>35032</v>
      </c>
      <c r="J27" s="61">
        <f>SUM(J18:J26)</f>
        <v>32486</v>
      </c>
      <c r="K27" s="61">
        <f t="shared" si="2"/>
        <v>1581</v>
      </c>
      <c r="L27" s="390">
        <f>SUM(L18:L26)</f>
        <v>437800</v>
      </c>
      <c r="M27" s="87">
        <f>SUM(M18:M26)</f>
        <v>368701</v>
      </c>
      <c r="N27" s="88">
        <f>SUM(N18:N26)</f>
        <v>35032</v>
      </c>
      <c r="O27" s="88">
        <f>SUM(O18:O26)</f>
        <v>31668</v>
      </c>
      <c r="P27" s="88">
        <f t="shared" si="2"/>
        <v>1581</v>
      </c>
      <c r="Q27" s="88">
        <f t="shared" si="2"/>
        <v>0</v>
      </c>
      <c r="R27" s="88">
        <f t="shared" si="2"/>
        <v>818</v>
      </c>
      <c r="S27" s="89">
        <f>SUM(S18:S26)</f>
        <v>437800</v>
      </c>
    </row>
    <row r="28" spans="1:21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  <c r="U28" s="3">
        <v>437800</v>
      </c>
    </row>
    <row r="29" spans="1:21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4"/>
      <c r="M29" s="184"/>
      <c r="N29" s="184"/>
      <c r="O29" s="184"/>
      <c r="P29" s="184"/>
      <c r="Q29" s="184"/>
      <c r="R29" s="184"/>
      <c r="S29" s="184"/>
    </row>
    <row r="30" spans="1:21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21" ht="12.75">
      <c r="A31" s="692"/>
      <c r="B31" s="692"/>
      <c r="C31" s="76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76"/>
    </row>
    <row r="32" spans="1:21" ht="12.75" customHeight="1">
      <c r="A32" s="76"/>
      <c r="B32" s="76"/>
      <c r="C32" s="76"/>
      <c r="H32" s="76"/>
      <c r="K32" s="21"/>
      <c r="L32" s="21"/>
      <c r="M32" s="76"/>
      <c r="N32" s="76"/>
      <c r="O32" s="76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76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76"/>
    </row>
    <row r="35" spans="1:16" ht="12.75" customHeight="1"/>
  </sheetData>
  <mergeCells count="37">
    <mergeCell ref="L33:P33"/>
    <mergeCell ref="A34:B34"/>
    <mergeCell ref="G34:H34"/>
    <mergeCell ref="Q15:Q16"/>
    <mergeCell ref="R15:R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S15:S16"/>
    <mergeCell ref="J9:O9"/>
    <mergeCell ref="P9:Q9"/>
    <mergeCell ref="R9:S9"/>
    <mergeCell ref="I10:O10"/>
    <mergeCell ref="H11:O11"/>
    <mergeCell ref="R11:S11"/>
    <mergeCell ref="J8:K8"/>
    <mergeCell ref="O1:S2"/>
    <mergeCell ref="B2:M2"/>
    <mergeCell ref="A5:S5"/>
    <mergeCell ref="D6:L6"/>
    <mergeCell ref="E7:L7"/>
  </mergeCells>
  <dataValidations count="1">
    <dataValidation type="whole" allowBlank="1" showInputMessage="1" showErrorMessage="1" error="1&lt;=kodas&lt;5501" sqref="Q10:Q11" xr:uid="{446B07F1-C8C0-40D6-8EBA-4793534726F9}">
      <formula1>1</formula1>
      <formula2>5501</formula2>
    </dataValidation>
  </dataValidations>
  <pageMargins left="0.11811023622047245" right="0.11811023622047245" top="0.15748031496062992" bottom="0.74803149606299213" header="0.31496062992125984" footer="0.31496062992125984"/>
  <pageSetup paperSize="9" scale="8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S35"/>
  <sheetViews>
    <sheetView topLeftCell="A4" workbookViewId="0">
      <selection activeCell="K23" sqref="K23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9.85546875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21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 ht="11.25" customHeight="1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497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73"/>
      <c r="B7" s="73"/>
      <c r="C7" s="73"/>
      <c r="D7" s="73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73"/>
      <c r="O7" s="73"/>
      <c r="P7" s="73"/>
      <c r="Q7" s="73"/>
      <c r="R7" s="73"/>
      <c r="S7" s="73"/>
    </row>
    <row r="8" spans="1:19" ht="12" customHeight="1">
      <c r="A8" s="30"/>
      <c r="B8" s="70"/>
      <c r="C8" s="70"/>
      <c r="D8" s="70"/>
      <c r="E8" s="70"/>
      <c r="F8" s="70"/>
      <c r="G8" s="70"/>
      <c r="H8" s="21"/>
      <c r="I8" s="21"/>
      <c r="J8" s="692"/>
      <c r="K8" s="692"/>
      <c r="N8" s="73"/>
      <c r="O8" s="73"/>
      <c r="P8" s="73"/>
      <c r="Q8" s="73"/>
      <c r="R8" s="73"/>
      <c r="S8" s="73"/>
    </row>
    <row r="9" spans="1:19" ht="12.75">
      <c r="A9" s="31"/>
      <c r="B9" s="32"/>
      <c r="C9" s="32"/>
      <c r="D9" s="33"/>
      <c r="E9" s="70"/>
      <c r="F9" s="70"/>
      <c r="G9" s="70"/>
      <c r="H9" s="21"/>
      <c r="I9" s="74" t="s">
        <v>314</v>
      </c>
      <c r="J9" s="698" t="s">
        <v>315</v>
      </c>
      <c r="K9" s="698"/>
      <c r="L9" s="698"/>
      <c r="M9" s="698"/>
      <c r="N9" s="698"/>
      <c r="O9" s="698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316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225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363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71" t="s">
        <v>331</v>
      </c>
      <c r="C16" s="72" t="s">
        <v>332</v>
      </c>
      <c r="D16" s="72" t="s">
        <v>333</v>
      </c>
      <c r="E16" s="10" t="s">
        <v>331</v>
      </c>
      <c r="F16" s="72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33" customHeight="1">
      <c r="A18" s="46" t="s">
        <v>354</v>
      </c>
      <c r="B18" s="47">
        <v>1.6</v>
      </c>
      <c r="C18" s="48">
        <v>1.18</v>
      </c>
      <c r="D18" s="18">
        <v>1.18</v>
      </c>
      <c r="E18" s="49">
        <v>1.6</v>
      </c>
      <c r="F18" s="48">
        <v>1.18</v>
      </c>
      <c r="G18" s="50">
        <v>1.18</v>
      </c>
      <c r="H18" s="47">
        <v>25373</v>
      </c>
      <c r="I18" s="48">
        <v>929</v>
      </c>
      <c r="J18" s="48">
        <v>1451</v>
      </c>
      <c r="K18" s="18">
        <v>275</v>
      </c>
      <c r="L18" s="51">
        <f>SUM(H18:K18)</f>
        <v>28028</v>
      </c>
      <c r="M18" s="47">
        <v>25373</v>
      </c>
      <c r="N18" s="48">
        <v>929</v>
      </c>
      <c r="O18" s="48">
        <v>1451</v>
      </c>
      <c r="P18" s="48">
        <v>275</v>
      </c>
      <c r="Q18" s="49"/>
      <c r="R18" s="49"/>
      <c r="S18" s="51">
        <f>SUM(M18:R18)</f>
        <v>28028</v>
      </c>
    </row>
    <row r="19" spans="1:19" ht="23.2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>
        <v>7.31</v>
      </c>
      <c r="C23" s="48">
        <v>7.35</v>
      </c>
      <c r="D23" s="18">
        <v>7.31</v>
      </c>
      <c r="E23" s="49">
        <v>5.15</v>
      </c>
      <c r="F23" s="48">
        <v>6.05</v>
      </c>
      <c r="G23" s="50">
        <v>5.55</v>
      </c>
      <c r="H23" s="47">
        <v>85228</v>
      </c>
      <c r="I23" s="48">
        <v>11741</v>
      </c>
      <c r="J23" s="48">
        <v>9207</v>
      </c>
      <c r="K23" s="18">
        <v>543</v>
      </c>
      <c r="L23" s="51">
        <f t="shared" si="0"/>
        <v>106719</v>
      </c>
      <c r="M23" s="81">
        <v>85228</v>
      </c>
      <c r="N23" s="82">
        <v>11741</v>
      </c>
      <c r="O23" s="82">
        <v>9207</v>
      </c>
      <c r="P23" s="82">
        <v>543</v>
      </c>
      <c r="Q23" s="83"/>
      <c r="R23" s="83"/>
      <c r="S23" s="51">
        <f t="shared" si="1"/>
        <v>106719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82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>
        <v>2</v>
      </c>
      <c r="C25" s="48">
        <v>2</v>
      </c>
      <c r="D25" s="18">
        <v>2</v>
      </c>
      <c r="E25" s="49">
        <v>2</v>
      </c>
      <c r="F25" s="48">
        <v>2</v>
      </c>
      <c r="G25" s="50">
        <v>1.83</v>
      </c>
      <c r="H25" s="47">
        <v>11996</v>
      </c>
      <c r="I25" s="48">
        <v>1075</v>
      </c>
      <c r="J25" s="48">
        <v>3421</v>
      </c>
      <c r="K25" s="18"/>
      <c r="L25" s="51">
        <f t="shared" si="0"/>
        <v>16492</v>
      </c>
      <c r="M25" s="81">
        <v>11996</v>
      </c>
      <c r="N25" s="82">
        <v>1075</v>
      </c>
      <c r="O25" s="82">
        <v>3421</v>
      </c>
      <c r="P25" s="82"/>
      <c r="Q25" s="83"/>
      <c r="R25" s="83"/>
      <c r="S25" s="51">
        <f t="shared" si="1"/>
        <v>16492</v>
      </c>
    </row>
    <row r="26" spans="1:19" ht="22.5" customHeight="1">
      <c r="A26" s="54" t="s">
        <v>361</v>
      </c>
      <c r="B26" s="55"/>
      <c r="C26" s="56">
        <v>1</v>
      </c>
      <c r="D26" s="19"/>
      <c r="E26" s="57"/>
      <c r="F26" s="56">
        <v>1</v>
      </c>
      <c r="G26" s="58">
        <v>0.83</v>
      </c>
      <c r="H26" s="55">
        <v>6979</v>
      </c>
      <c r="I26" s="56"/>
      <c r="J26" s="56">
        <v>782</v>
      </c>
      <c r="K26" s="19"/>
      <c r="L26" s="51">
        <f t="shared" si="0"/>
        <v>7761</v>
      </c>
      <c r="M26" s="84">
        <v>6979</v>
      </c>
      <c r="N26" s="85"/>
      <c r="O26" s="85">
        <v>782</v>
      </c>
      <c r="P26" s="85"/>
      <c r="Q26" s="86"/>
      <c r="R26" s="86"/>
      <c r="S26" s="51">
        <f t="shared" si="1"/>
        <v>7761</v>
      </c>
    </row>
    <row r="27" spans="1:19" ht="12.75">
      <c r="A27" s="59" t="s">
        <v>362</v>
      </c>
      <c r="B27" s="60">
        <f>SUM(B18,B20,B21,B22,B23,B24,B25)</f>
        <v>10.91</v>
      </c>
      <c r="C27" s="61">
        <f t="shared" ref="C27:R27" si="2">SUM(C18,C20,C21,C22,C23,C24,C25)</f>
        <v>10.53</v>
      </c>
      <c r="D27" s="61">
        <f t="shared" si="2"/>
        <v>10.49</v>
      </c>
      <c r="E27" s="61">
        <f t="shared" si="2"/>
        <v>8.75</v>
      </c>
      <c r="F27" s="61">
        <f t="shared" si="2"/>
        <v>9.23</v>
      </c>
      <c r="G27" s="62">
        <f t="shared" si="2"/>
        <v>8.5599999999999987</v>
      </c>
      <c r="H27" s="60">
        <f>SUM(H18,H20,H21,H22,H23,H24,H25+H26)</f>
        <v>129576</v>
      </c>
      <c r="I27" s="60">
        <f t="shared" ref="I27:L27" si="3">SUM(I18,I20,I21,I22,I23,I24,I25+I26)</f>
        <v>13745</v>
      </c>
      <c r="J27" s="60">
        <f t="shared" si="3"/>
        <v>14861</v>
      </c>
      <c r="K27" s="60">
        <f t="shared" si="3"/>
        <v>818</v>
      </c>
      <c r="L27" s="60">
        <f t="shared" si="3"/>
        <v>159000</v>
      </c>
      <c r="M27" s="87">
        <f>SUM(M18,M20,M21,M22,M23,M24,M25+M26)</f>
        <v>129576</v>
      </c>
      <c r="N27" s="87">
        <f t="shared" ref="N27:P27" si="4">SUM(N18,N20,N21,N22,N23,N24,N25+N26)</f>
        <v>13745</v>
      </c>
      <c r="O27" s="87">
        <f t="shared" si="4"/>
        <v>14861</v>
      </c>
      <c r="P27" s="87">
        <f t="shared" si="4"/>
        <v>818</v>
      </c>
      <c r="Q27" s="88">
        <f t="shared" si="2"/>
        <v>0</v>
      </c>
      <c r="R27" s="88">
        <f t="shared" si="2"/>
        <v>0</v>
      </c>
      <c r="S27" s="87">
        <f>SUM(S18,S20,S21,S22,S23,S24,S25+S26)</f>
        <v>159000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5">SUM(D19,D20,D21,D22)</f>
        <v>0</v>
      </c>
      <c r="E28" s="65">
        <f t="shared" si="5"/>
        <v>0</v>
      </c>
      <c r="F28" s="65">
        <f t="shared" si="5"/>
        <v>0</v>
      </c>
      <c r="G28" s="66">
        <f t="shared" si="5"/>
        <v>0</v>
      </c>
      <c r="H28" s="64">
        <f t="shared" si="5"/>
        <v>0</v>
      </c>
      <c r="I28" s="65">
        <f t="shared" si="5"/>
        <v>0</v>
      </c>
      <c r="J28" s="65">
        <f t="shared" si="5"/>
        <v>0</v>
      </c>
      <c r="K28" s="65">
        <f t="shared" si="5"/>
        <v>0</v>
      </c>
      <c r="L28" s="66">
        <f t="shared" si="5"/>
        <v>0</v>
      </c>
      <c r="M28" s="64">
        <f t="shared" si="5"/>
        <v>0</v>
      </c>
      <c r="N28" s="65">
        <f t="shared" si="5"/>
        <v>0</v>
      </c>
      <c r="O28" s="65">
        <f t="shared" si="5"/>
        <v>0</v>
      </c>
      <c r="P28" s="65">
        <f t="shared" si="5"/>
        <v>0</v>
      </c>
      <c r="Q28" s="65">
        <f t="shared" si="5"/>
        <v>0</v>
      </c>
      <c r="R28" s="65">
        <f t="shared" si="5"/>
        <v>0</v>
      </c>
      <c r="S28" s="66">
        <f t="shared" si="5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4"/>
      <c r="M29" s="184"/>
      <c r="N29" s="184"/>
      <c r="O29" s="184"/>
      <c r="P29" s="184"/>
      <c r="Q29" s="184"/>
      <c r="R29" s="184"/>
      <c r="S29" s="184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70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70"/>
    </row>
    <row r="32" spans="1:19" ht="12.75" customHeight="1">
      <c r="A32" s="70"/>
      <c r="B32" s="70"/>
      <c r="C32" s="70"/>
      <c r="H32" s="70"/>
      <c r="K32" s="21"/>
      <c r="L32" s="21"/>
      <c r="M32" s="70"/>
      <c r="N32" s="70"/>
      <c r="O32" s="70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70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70"/>
    </row>
    <row r="35" spans="1:16" ht="12.75" customHeight="1"/>
  </sheetData>
  <mergeCells count="37">
    <mergeCell ref="L30:P30"/>
    <mergeCell ref="J8:K8"/>
    <mergeCell ref="J9:O9"/>
    <mergeCell ref="Q15:Q16"/>
    <mergeCell ref="R15:R16"/>
    <mergeCell ref="K15:K16"/>
    <mergeCell ref="L15:L16"/>
    <mergeCell ref="M15:M16"/>
    <mergeCell ref="N15:N16"/>
    <mergeCell ref="O15:O16"/>
    <mergeCell ref="P15:P16"/>
    <mergeCell ref="S15:S16"/>
    <mergeCell ref="O1:S2"/>
    <mergeCell ref="B2:M2"/>
    <mergeCell ref="A5:S5"/>
    <mergeCell ref="D6:L6"/>
    <mergeCell ref="E7:L7"/>
    <mergeCell ref="P9:Q9"/>
    <mergeCell ref="R9:S9"/>
    <mergeCell ref="I10:O10"/>
    <mergeCell ref="H11:O11"/>
    <mergeCell ref="R11:S11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A31:B31"/>
    <mergeCell ref="G31:H31"/>
    <mergeCell ref="L33:P33"/>
    <mergeCell ref="A34:B34"/>
    <mergeCell ref="G34:H34"/>
  </mergeCells>
  <dataValidations count="1">
    <dataValidation type="whole" allowBlank="1" showInputMessage="1" showErrorMessage="1" error="1&lt;=kodas&lt;5501" sqref="Q10:Q11" xr:uid="{2D132E5F-3D3E-4E12-91A1-AF47EDDB96CC}">
      <formula1>1</formula1>
      <formula2>5501</formula2>
    </dataValidation>
  </dataValidations>
  <pageMargins left="0.11811023622047245" right="0.11811023622047245" top="0.15748031496062992" bottom="0.74803149606299213" header="0.31496062992125984" footer="0.31496062992125984"/>
  <pageSetup paperSize="9" scale="8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B3709-3814-4589-8EE2-FA2C0C685142}">
  <dimension ref="A1:S35"/>
  <sheetViews>
    <sheetView topLeftCell="A4" workbookViewId="0">
      <selection activeCell="L31" sqref="L31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9.85546875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 ht="11.25" customHeight="1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498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182"/>
      <c r="B7" s="182"/>
      <c r="C7" s="182"/>
      <c r="D7" s="182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182"/>
      <c r="O7" s="182"/>
      <c r="P7" s="182"/>
      <c r="Q7" s="182"/>
      <c r="R7" s="182"/>
      <c r="S7" s="182"/>
    </row>
    <row r="8" spans="1:19" ht="12" customHeight="1">
      <c r="A8" s="30"/>
      <c r="B8" s="179"/>
      <c r="C8" s="179"/>
      <c r="D8" s="179"/>
      <c r="E8" s="179"/>
      <c r="F8" s="179"/>
      <c r="G8" s="179"/>
      <c r="H8" s="21"/>
      <c r="I8" s="21"/>
      <c r="J8" s="692"/>
      <c r="K8" s="692"/>
      <c r="N8" s="182"/>
      <c r="O8" s="182"/>
      <c r="P8" s="182"/>
      <c r="Q8" s="182"/>
      <c r="R8" s="182"/>
      <c r="S8" s="182"/>
    </row>
    <row r="9" spans="1:19" ht="12.75">
      <c r="A9" s="31"/>
      <c r="B9" s="32"/>
      <c r="C9" s="32"/>
      <c r="D9" s="33"/>
      <c r="E9" s="179"/>
      <c r="F9" s="179"/>
      <c r="G9" s="179"/>
      <c r="H9" s="21"/>
      <c r="I9" s="183" t="s">
        <v>314</v>
      </c>
      <c r="J9" s="698" t="s">
        <v>315</v>
      </c>
      <c r="K9" s="698"/>
      <c r="L9" s="698"/>
      <c r="M9" s="698"/>
      <c r="N9" s="698"/>
      <c r="O9" s="698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464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225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465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181" t="s">
        <v>331</v>
      </c>
      <c r="C16" s="180" t="s">
        <v>332</v>
      </c>
      <c r="D16" s="180" t="s">
        <v>333</v>
      </c>
      <c r="E16" s="10" t="s">
        <v>331</v>
      </c>
      <c r="F16" s="180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33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23.2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/>
      <c r="C23" s="48">
        <v>2.5</v>
      </c>
      <c r="D23" s="18">
        <v>2.5</v>
      </c>
      <c r="E23" s="49">
        <v>0</v>
      </c>
      <c r="F23" s="48">
        <v>2.5</v>
      </c>
      <c r="G23" s="50">
        <v>2.5</v>
      </c>
      <c r="H23" s="47">
        <v>30152</v>
      </c>
      <c r="I23" s="48">
        <v>1009</v>
      </c>
      <c r="J23" s="48">
        <v>7390</v>
      </c>
      <c r="K23" s="18">
        <v>249</v>
      </c>
      <c r="L23" s="51">
        <f t="shared" si="0"/>
        <v>38800</v>
      </c>
      <c r="M23" s="81">
        <v>30152</v>
      </c>
      <c r="N23" s="82">
        <v>1009</v>
      </c>
      <c r="O23" s="82">
        <v>7390</v>
      </c>
      <c r="P23" s="82">
        <v>249</v>
      </c>
      <c r="Q23" s="83"/>
      <c r="R23" s="83"/>
      <c r="S23" s="51">
        <f t="shared" si="1"/>
        <v>38800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82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81"/>
      <c r="N25" s="82"/>
      <c r="O25" s="82"/>
      <c r="P25" s="82"/>
      <c r="Q25" s="83"/>
      <c r="R25" s="83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84"/>
      <c r="N26" s="85"/>
      <c r="O26" s="85"/>
      <c r="P26" s="85"/>
      <c r="Q26" s="86"/>
      <c r="R26" s="86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2.5</v>
      </c>
      <c r="D27" s="61">
        <f t="shared" si="2"/>
        <v>2.5</v>
      </c>
      <c r="E27" s="61">
        <f t="shared" si="2"/>
        <v>0</v>
      </c>
      <c r="F27" s="61">
        <f t="shared" si="2"/>
        <v>2.5</v>
      </c>
      <c r="G27" s="62">
        <f t="shared" si="2"/>
        <v>2.5</v>
      </c>
      <c r="H27" s="60">
        <f t="shared" si="2"/>
        <v>30152</v>
      </c>
      <c r="I27" s="61">
        <f t="shared" si="2"/>
        <v>1009</v>
      </c>
      <c r="J27" s="61">
        <f t="shared" si="2"/>
        <v>7390</v>
      </c>
      <c r="K27" s="61">
        <f t="shared" si="2"/>
        <v>249</v>
      </c>
      <c r="L27" s="62">
        <f t="shared" si="2"/>
        <v>38800</v>
      </c>
      <c r="M27" s="87">
        <f t="shared" si="2"/>
        <v>30152</v>
      </c>
      <c r="N27" s="88">
        <f t="shared" si="2"/>
        <v>1009</v>
      </c>
      <c r="O27" s="88">
        <f t="shared" si="2"/>
        <v>7390</v>
      </c>
      <c r="P27" s="88">
        <f t="shared" si="2"/>
        <v>249</v>
      </c>
      <c r="Q27" s="88">
        <f t="shared" si="2"/>
        <v>0</v>
      </c>
      <c r="R27" s="88">
        <f t="shared" si="2"/>
        <v>0</v>
      </c>
      <c r="S27" s="89">
        <f t="shared" si="2"/>
        <v>38800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4"/>
      <c r="M29" s="184"/>
      <c r="N29" s="184"/>
      <c r="O29" s="184"/>
      <c r="P29" s="184"/>
      <c r="Q29" s="184"/>
      <c r="R29" s="184"/>
      <c r="S29" s="184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179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179"/>
    </row>
    <row r="32" spans="1:19" ht="12.75" customHeight="1">
      <c r="A32" s="179"/>
      <c r="B32" s="179"/>
      <c r="C32" s="179"/>
      <c r="H32" s="179"/>
      <c r="K32" s="21"/>
      <c r="L32" s="21"/>
      <c r="M32" s="179"/>
      <c r="N32" s="179"/>
      <c r="O32" s="179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179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179"/>
    </row>
    <row r="35" spans="1:16" ht="12.75" customHeight="1"/>
  </sheetData>
  <mergeCells count="37">
    <mergeCell ref="L33:P33"/>
    <mergeCell ref="A34:B34"/>
    <mergeCell ref="G34:H34"/>
    <mergeCell ref="Q15:Q16"/>
    <mergeCell ref="R15:R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S15:S16"/>
    <mergeCell ref="J9:O9"/>
    <mergeCell ref="P9:Q9"/>
    <mergeCell ref="R9:S9"/>
    <mergeCell ref="I10:O10"/>
    <mergeCell ref="H11:O11"/>
    <mergeCell ref="R11:S11"/>
    <mergeCell ref="J8:K8"/>
    <mergeCell ref="O1:S2"/>
    <mergeCell ref="B2:M2"/>
    <mergeCell ref="A5:S5"/>
    <mergeCell ref="D6:L6"/>
    <mergeCell ref="E7:L7"/>
  </mergeCells>
  <dataValidations count="1">
    <dataValidation type="whole" allowBlank="1" showInputMessage="1" showErrorMessage="1" error="1&lt;=kodas&lt;5501" sqref="Q10:Q11" xr:uid="{D979037B-78E8-47ED-A84E-FEA39CACDD0F}">
      <formula1>1</formula1>
      <formula2>5501</formula2>
    </dataValidation>
  </dataValidations>
  <pageMargins left="0.11811023622047245" right="0.11811023622047245" top="0.15748031496062992" bottom="0.74803149606299213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70"/>
  <sheetViews>
    <sheetView topLeftCell="A16" workbookViewId="0">
      <selection activeCell="E17" sqref="E17:K17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223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23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29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8900</v>
      </c>
      <c r="J30" s="323">
        <f>SUM(J31+J42+J61+J82+J89+J109+J135+J154+J164)</f>
        <v>8900</v>
      </c>
      <c r="K30" s="324">
        <f>SUM(K31+K42+K61+K82+K89+K109+K135+K154+K164)</f>
        <v>7494.59</v>
      </c>
      <c r="L30" s="323">
        <f>SUM(L31+L42+L61+L82+L89+L109+L135+L154+L164)</f>
        <v>7494.59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6200</v>
      </c>
      <c r="J31" s="323">
        <f>SUM(J32+J38)</f>
        <v>6200</v>
      </c>
      <c r="K31" s="325">
        <f>SUM(K32+K38)</f>
        <v>5228.51</v>
      </c>
      <c r="L31" s="326">
        <f>SUM(L32+L38)</f>
        <v>5228.51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6000</v>
      </c>
      <c r="J32" s="323">
        <f>SUM(J33)</f>
        <v>6000</v>
      </c>
      <c r="K32" s="324">
        <f>SUM(K33)</f>
        <v>5028.51</v>
      </c>
      <c r="L32" s="323">
        <f>SUM(L33)</f>
        <v>5028.51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6000</v>
      </c>
      <c r="J33" s="323">
        <f t="shared" ref="J33:L34" si="0">SUM(J34)</f>
        <v>6000</v>
      </c>
      <c r="K33" s="323">
        <f t="shared" si="0"/>
        <v>5028.51</v>
      </c>
      <c r="L33" s="323">
        <f t="shared" si="0"/>
        <v>5028.51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6000</v>
      </c>
      <c r="J34" s="324">
        <f t="shared" si="0"/>
        <v>6000</v>
      </c>
      <c r="K34" s="324">
        <f t="shared" si="0"/>
        <v>5028.51</v>
      </c>
      <c r="L34" s="324">
        <f t="shared" si="0"/>
        <v>5028.51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6000</v>
      </c>
      <c r="J35" s="328">
        <v>6000</v>
      </c>
      <c r="K35" s="328">
        <v>5028.51</v>
      </c>
      <c r="L35" s="328">
        <v>5028.51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200</v>
      </c>
      <c r="J38" s="323">
        <f t="shared" si="1"/>
        <v>200</v>
      </c>
      <c r="K38" s="324">
        <f t="shared" si="1"/>
        <v>200</v>
      </c>
      <c r="L38" s="323">
        <f t="shared" si="1"/>
        <v>200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200</v>
      </c>
      <c r="J39" s="323">
        <f t="shared" si="1"/>
        <v>200</v>
      </c>
      <c r="K39" s="323">
        <f t="shared" si="1"/>
        <v>200</v>
      </c>
      <c r="L39" s="323">
        <f t="shared" si="1"/>
        <v>200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200</v>
      </c>
      <c r="J40" s="323">
        <f t="shared" si="1"/>
        <v>200</v>
      </c>
      <c r="K40" s="323">
        <f t="shared" si="1"/>
        <v>200</v>
      </c>
      <c r="L40" s="323">
        <f t="shared" si="1"/>
        <v>200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200</v>
      </c>
      <c r="J41" s="328">
        <v>200</v>
      </c>
      <c r="K41" s="328">
        <v>200</v>
      </c>
      <c r="L41" s="328">
        <v>200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2700</v>
      </c>
      <c r="J42" s="331">
        <f t="shared" si="2"/>
        <v>2700</v>
      </c>
      <c r="K42" s="330">
        <f t="shared" si="2"/>
        <v>2266.08</v>
      </c>
      <c r="L42" s="330">
        <f t="shared" si="2"/>
        <v>2266.08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2700</v>
      </c>
      <c r="J43" s="324">
        <f t="shared" si="2"/>
        <v>2700</v>
      </c>
      <c r="K43" s="323">
        <f t="shared" si="2"/>
        <v>2266.08</v>
      </c>
      <c r="L43" s="324">
        <f t="shared" si="2"/>
        <v>2266.08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2700</v>
      </c>
      <c r="J44" s="324">
        <f t="shared" si="2"/>
        <v>2700</v>
      </c>
      <c r="K44" s="326">
        <f t="shared" si="2"/>
        <v>2266.08</v>
      </c>
      <c r="L44" s="326">
        <f t="shared" si="2"/>
        <v>2266.08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2700</v>
      </c>
      <c r="J45" s="332">
        <f>SUM(J46:J60)</f>
        <v>2700</v>
      </c>
      <c r="K45" s="333">
        <f>SUM(K46:K60)</f>
        <v>2266.08</v>
      </c>
      <c r="L45" s="333">
        <f>SUM(L46:L60)</f>
        <v>2266.08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300</v>
      </c>
      <c r="J48" s="328">
        <v>300</v>
      </c>
      <c r="K48" s="328">
        <v>300</v>
      </c>
      <c r="L48" s="328">
        <v>300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500</v>
      </c>
      <c r="J49" s="328">
        <v>500</v>
      </c>
      <c r="K49" s="328">
        <v>69.099999999999994</v>
      </c>
      <c r="L49" s="328">
        <v>69.099999999999994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100</v>
      </c>
      <c r="J55" s="328">
        <v>100</v>
      </c>
      <c r="K55" s="328">
        <v>100</v>
      </c>
      <c r="L55" s="328">
        <v>100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customHeight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550</v>
      </c>
      <c r="J57" s="328">
        <v>550</v>
      </c>
      <c r="K57" s="328">
        <v>546.98</v>
      </c>
      <c r="L57" s="328">
        <v>546.98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500</v>
      </c>
      <c r="J58" s="328">
        <v>500</v>
      </c>
      <c r="K58" s="328">
        <v>500</v>
      </c>
      <c r="L58" s="328">
        <v>500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750</v>
      </c>
      <c r="J60" s="328">
        <v>750</v>
      </c>
      <c r="K60" s="328">
        <v>750</v>
      </c>
      <c r="L60" s="328">
        <v>750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8900</v>
      </c>
      <c r="J364" s="338">
        <f>SUM(J30+J180)</f>
        <v>8900</v>
      </c>
      <c r="K364" s="338">
        <f>SUM(K30+K180)</f>
        <v>7494.59</v>
      </c>
      <c r="L364" s="338">
        <f>SUM(L30+L180)</f>
        <v>7494.59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18:L18"/>
    <mergeCell ref="A22:I22"/>
    <mergeCell ref="A23:I23"/>
    <mergeCell ref="A29:F29"/>
    <mergeCell ref="A27:F28"/>
    <mergeCell ref="G27:G28"/>
    <mergeCell ref="H27:H28"/>
    <mergeCell ref="I27:J27"/>
    <mergeCell ref="A26:I26"/>
    <mergeCell ref="G6:K6"/>
    <mergeCell ref="K367:L367"/>
    <mergeCell ref="D370:G370"/>
    <mergeCell ref="K370:L370"/>
    <mergeCell ref="G25:H25"/>
    <mergeCell ref="K27:K28"/>
    <mergeCell ref="L27:L28"/>
    <mergeCell ref="A7:L7"/>
    <mergeCell ref="G8:K8"/>
    <mergeCell ref="A9:L9"/>
    <mergeCell ref="G10:K10"/>
    <mergeCell ref="G11:K11"/>
    <mergeCell ref="B13:L13"/>
    <mergeCell ref="G15:K15"/>
    <mergeCell ref="G16:K16"/>
    <mergeCell ref="E17:K17"/>
  </mergeCells>
  <pageMargins left="0.51181102362204722" right="0.11811023622047245" top="0.35433070866141736" bottom="0.35433070866141736" header="0.31496062992125984" footer="0.31496062992125984"/>
  <pageSetup paperSize="9" scale="95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S43"/>
  <sheetViews>
    <sheetView workbookViewId="0">
      <selection activeCell="Y16" sqref="Y16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499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73"/>
      <c r="B7" s="73"/>
      <c r="C7" s="73"/>
      <c r="D7" s="73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73"/>
      <c r="O7" s="73"/>
      <c r="P7" s="73"/>
      <c r="Q7" s="73"/>
      <c r="R7" s="73"/>
      <c r="S7" s="73"/>
    </row>
    <row r="8" spans="1:19" ht="12" customHeight="1">
      <c r="A8" s="30"/>
      <c r="B8" s="70"/>
      <c r="C8" s="70"/>
      <c r="D8" s="70"/>
      <c r="E8" s="70"/>
      <c r="F8" s="70"/>
      <c r="G8" s="70"/>
      <c r="H8" s="21"/>
      <c r="I8" s="21"/>
      <c r="J8" s="692"/>
      <c r="K8" s="692"/>
      <c r="N8" s="73"/>
      <c r="O8" s="73"/>
      <c r="P8" s="73"/>
      <c r="Q8" s="73"/>
      <c r="R8" s="73"/>
      <c r="S8" s="73"/>
    </row>
    <row r="9" spans="1:19" ht="12.75">
      <c r="A9" s="31"/>
      <c r="B9" s="32"/>
      <c r="C9" s="32"/>
      <c r="D9" s="33"/>
      <c r="E9" s="70"/>
      <c r="F9" s="70"/>
      <c r="G9" s="70"/>
      <c r="H9" s="21"/>
      <c r="I9" s="74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337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225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338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71" t="s">
        <v>331</v>
      </c>
      <c r="C16" s="72" t="s">
        <v>332</v>
      </c>
      <c r="D16" s="72" t="s">
        <v>333</v>
      </c>
      <c r="E16" s="10" t="s">
        <v>331</v>
      </c>
      <c r="F16" s="72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>
        <v>13.65</v>
      </c>
      <c r="C23" s="48">
        <v>14.05</v>
      </c>
      <c r="D23" s="18">
        <v>13.99</v>
      </c>
      <c r="E23" s="49">
        <v>13.01</v>
      </c>
      <c r="F23" s="48">
        <v>13.87</v>
      </c>
      <c r="G23" s="50">
        <v>13.87</v>
      </c>
      <c r="H23" s="47">
        <v>196809</v>
      </c>
      <c r="I23" s="48">
        <v>20278</v>
      </c>
      <c r="J23" s="48">
        <v>9215</v>
      </c>
      <c r="K23" s="18">
        <v>1332</v>
      </c>
      <c r="L23" s="51">
        <f t="shared" si="0"/>
        <v>227634</v>
      </c>
      <c r="M23" s="47">
        <v>196809</v>
      </c>
      <c r="N23" s="48">
        <v>20278</v>
      </c>
      <c r="O23" s="48">
        <v>9215</v>
      </c>
      <c r="P23" s="48">
        <v>1332</v>
      </c>
      <c r="Q23" s="49"/>
      <c r="R23" s="49"/>
      <c r="S23" s="51">
        <f t="shared" si="1"/>
        <v>227634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47"/>
      <c r="N24" s="48"/>
      <c r="O24" s="48"/>
      <c r="P24" s="48"/>
      <c r="Q24" s="49"/>
      <c r="R24" s="49"/>
      <c r="S24" s="51">
        <f t="shared" si="1"/>
        <v>0</v>
      </c>
    </row>
    <row r="25" spans="1:19" ht="12.75">
      <c r="A25" s="53" t="s">
        <v>335</v>
      </c>
      <c r="B25" s="47">
        <v>1</v>
      </c>
      <c r="C25" s="48">
        <v>1</v>
      </c>
      <c r="D25" s="18">
        <v>1</v>
      </c>
      <c r="E25" s="49">
        <v>1</v>
      </c>
      <c r="F25" s="48">
        <v>1</v>
      </c>
      <c r="G25" s="50">
        <v>1</v>
      </c>
      <c r="H25" s="47">
        <v>12164</v>
      </c>
      <c r="I25" s="48"/>
      <c r="J25" s="48">
        <v>202</v>
      </c>
      <c r="K25" s="18"/>
      <c r="L25" s="51">
        <f t="shared" si="0"/>
        <v>12366</v>
      </c>
      <c r="M25" s="47">
        <v>12164</v>
      </c>
      <c r="N25" s="48"/>
      <c r="O25" s="48">
        <v>202</v>
      </c>
      <c r="P25" s="48"/>
      <c r="Q25" s="49"/>
      <c r="R25" s="49"/>
      <c r="S25" s="51">
        <f t="shared" si="1"/>
        <v>12366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55"/>
      <c r="N26" s="56"/>
      <c r="O26" s="56"/>
      <c r="P26" s="56"/>
      <c r="Q26" s="57"/>
      <c r="R26" s="57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14.65</v>
      </c>
      <c r="C27" s="61">
        <f t="shared" ref="C27:S27" si="2">SUM(C18,C20,C21,C22,C23,C24,C25)</f>
        <v>15.05</v>
      </c>
      <c r="D27" s="61">
        <f t="shared" si="2"/>
        <v>14.99</v>
      </c>
      <c r="E27" s="61">
        <f t="shared" si="2"/>
        <v>14.01</v>
      </c>
      <c r="F27" s="61">
        <f t="shared" si="2"/>
        <v>14.87</v>
      </c>
      <c r="G27" s="62">
        <f t="shared" si="2"/>
        <v>14.87</v>
      </c>
      <c r="H27" s="60">
        <f t="shared" si="2"/>
        <v>208973</v>
      </c>
      <c r="I27" s="61">
        <f t="shared" si="2"/>
        <v>20278</v>
      </c>
      <c r="J27" s="61">
        <f t="shared" si="2"/>
        <v>9417</v>
      </c>
      <c r="K27" s="61">
        <f t="shared" si="2"/>
        <v>1332</v>
      </c>
      <c r="L27" s="62">
        <f t="shared" si="2"/>
        <v>240000</v>
      </c>
      <c r="M27" s="60">
        <f t="shared" si="2"/>
        <v>208973</v>
      </c>
      <c r="N27" s="61">
        <f t="shared" si="2"/>
        <v>20278</v>
      </c>
      <c r="O27" s="61">
        <f t="shared" si="2"/>
        <v>9417</v>
      </c>
      <c r="P27" s="61">
        <f t="shared" si="2"/>
        <v>1332</v>
      </c>
      <c r="Q27" s="61">
        <f t="shared" si="2"/>
        <v>0</v>
      </c>
      <c r="R27" s="61">
        <f t="shared" si="2"/>
        <v>0</v>
      </c>
      <c r="S27" s="62">
        <f t="shared" si="2"/>
        <v>240000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4"/>
      <c r="M29" s="184"/>
      <c r="N29" s="184"/>
      <c r="O29" s="184"/>
      <c r="P29" s="184"/>
      <c r="Q29" s="184"/>
      <c r="R29" s="184"/>
      <c r="S29" s="184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70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70"/>
    </row>
    <row r="32" spans="1:19" ht="12.75" customHeight="1">
      <c r="A32" s="70"/>
      <c r="B32" s="70"/>
      <c r="C32" s="70"/>
      <c r="H32" s="70"/>
      <c r="K32" s="21"/>
      <c r="L32" s="21"/>
      <c r="M32" s="70"/>
      <c r="N32" s="70"/>
      <c r="O32" s="70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70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70"/>
    </row>
    <row r="35" spans="1:16" ht="12.75" customHeight="1"/>
    <row r="38" spans="1:16">
      <c r="A38" s="75"/>
      <c r="B38" s="75"/>
      <c r="C38" s="75"/>
      <c r="D38" s="75"/>
      <c r="E38" s="75"/>
      <c r="F38" s="75"/>
      <c r="G38" s="75"/>
      <c r="H38" s="75"/>
    </row>
    <row r="39" spans="1:16">
      <c r="A39" s="75"/>
      <c r="B39" s="75"/>
      <c r="C39" s="75"/>
      <c r="D39" s="75"/>
      <c r="E39" s="75"/>
      <c r="F39" s="75"/>
      <c r="G39" s="75"/>
      <c r="H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</row>
    <row r="41" spans="1:16">
      <c r="A41" s="75"/>
      <c r="B41" s="75"/>
      <c r="C41" s="75"/>
      <c r="D41" s="75"/>
      <c r="E41" s="75"/>
      <c r="F41" s="75"/>
      <c r="G41" s="75"/>
      <c r="H41" s="75"/>
    </row>
    <row r="42" spans="1:16">
      <c r="A42" s="75"/>
      <c r="B42" s="75"/>
      <c r="C42" s="75"/>
      <c r="D42" s="75"/>
      <c r="E42" s="75"/>
      <c r="F42" s="75"/>
      <c r="G42" s="75"/>
      <c r="H42" s="75"/>
    </row>
    <row r="43" spans="1:16">
      <c r="A43" s="75"/>
      <c r="B43" s="75"/>
      <c r="C43" s="75"/>
      <c r="D43" s="75"/>
      <c r="E43" s="75"/>
      <c r="F43" s="75"/>
      <c r="G43" s="75"/>
      <c r="H43" s="75"/>
    </row>
  </sheetData>
  <mergeCells count="38">
    <mergeCell ref="L30:P30"/>
    <mergeCell ref="J8:K8"/>
    <mergeCell ref="J9:O9"/>
    <mergeCell ref="Q15:Q16"/>
    <mergeCell ref="R15:R16"/>
    <mergeCell ref="K15:K16"/>
    <mergeCell ref="L15:L16"/>
    <mergeCell ref="M15:M16"/>
    <mergeCell ref="N15:N16"/>
    <mergeCell ref="O15:O16"/>
    <mergeCell ref="P15:P16"/>
    <mergeCell ref="S15:S16"/>
    <mergeCell ref="O1:S2"/>
    <mergeCell ref="B2:M2"/>
    <mergeCell ref="A5:S5"/>
    <mergeCell ref="D6:L6"/>
    <mergeCell ref="E7:L7"/>
    <mergeCell ref="P9:Q9"/>
    <mergeCell ref="R9:S9"/>
    <mergeCell ref="I10:O10"/>
    <mergeCell ref="H11:O11"/>
    <mergeCell ref="R11:S11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A40:H40"/>
    <mergeCell ref="A31:B31"/>
    <mergeCell ref="G31:H31"/>
    <mergeCell ref="L33:P33"/>
    <mergeCell ref="A34:B34"/>
    <mergeCell ref="G34:H34"/>
  </mergeCells>
  <dataValidations count="1">
    <dataValidation type="whole" allowBlank="1" showInputMessage="1" showErrorMessage="1" error="1&lt;=kodas&lt;5501" sqref="Q10:Q11" xr:uid="{5B86162D-2A7D-46AE-B160-B6E59FBF6DAE}">
      <formula1>1</formula1>
      <formula2>5501</formula2>
    </dataValidation>
  </dataValidations>
  <pageMargins left="0.11811023622047245" right="0.11811023622047245" top="0.35433070866141736" bottom="0.35433070866141736" header="0.31496062992125984" footer="0.31496062992125984"/>
  <pageSetup paperSize="9" scale="8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439CC-2E11-45C5-82B8-AA67F7DAF8D9}">
  <dimension ref="A1:S35"/>
  <sheetViews>
    <sheetView topLeftCell="A4" workbookViewId="0">
      <selection activeCell="W16" sqref="W16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500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79"/>
      <c r="B7" s="79"/>
      <c r="C7" s="79"/>
      <c r="D7" s="79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79"/>
      <c r="O7" s="79"/>
      <c r="P7" s="79"/>
      <c r="Q7" s="79"/>
      <c r="R7" s="79"/>
      <c r="S7" s="79"/>
    </row>
    <row r="8" spans="1:19" ht="12" customHeight="1">
      <c r="A8" s="30"/>
      <c r="B8" s="76"/>
      <c r="C8" s="76"/>
      <c r="D8" s="76"/>
      <c r="E8" s="76"/>
      <c r="F8" s="76"/>
      <c r="G8" s="76"/>
      <c r="H8" s="21"/>
      <c r="I8" s="21"/>
      <c r="J8" s="692"/>
      <c r="K8" s="692"/>
      <c r="N8" s="79"/>
      <c r="O8" s="79"/>
      <c r="P8" s="79"/>
      <c r="Q8" s="79"/>
      <c r="R8" s="79"/>
      <c r="S8" s="79"/>
    </row>
    <row r="9" spans="1:19" ht="12.75">
      <c r="A9" s="31"/>
      <c r="B9" s="32"/>
      <c r="C9" s="32"/>
      <c r="D9" s="33"/>
      <c r="E9" s="76"/>
      <c r="F9" s="76"/>
      <c r="G9" s="76"/>
      <c r="H9" s="21"/>
      <c r="I9" s="80" t="s">
        <v>314</v>
      </c>
      <c r="J9" s="698" t="s">
        <v>315</v>
      </c>
      <c r="K9" s="698"/>
      <c r="L9" s="698"/>
      <c r="M9" s="698"/>
      <c r="N9" s="698"/>
      <c r="O9" s="698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368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23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367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78" t="s">
        <v>331</v>
      </c>
      <c r="C16" s="77" t="s">
        <v>332</v>
      </c>
      <c r="D16" s="77" t="s">
        <v>333</v>
      </c>
      <c r="E16" s="10" t="s">
        <v>331</v>
      </c>
      <c r="F16" s="77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33" customHeight="1">
      <c r="A18" s="46" t="s">
        <v>354</v>
      </c>
      <c r="B18" s="47">
        <v>0.18</v>
      </c>
      <c r="C18" s="48">
        <v>0.6</v>
      </c>
      <c r="D18" s="18">
        <v>0.6</v>
      </c>
      <c r="E18" s="49">
        <v>0.18</v>
      </c>
      <c r="F18" s="48">
        <v>0.6</v>
      </c>
      <c r="G18" s="50">
        <v>0.6</v>
      </c>
      <c r="H18" s="377">
        <v>15169</v>
      </c>
      <c r="I18" s="378">
        <v>2470</v>
      </c>
      <c r="J18" s="378">
        <v>340</v>
      </c>
      <c r="K18" s="375"/>
      <c r="L18" s="380">
        <f>SUM(H18:K18)</f>
        <v>17979</v>
      </c>
      <c r="M18" s="377">
        <v>15169</v>
      </c>
      <c r="N18" s="378">
        <v>2470</v>
      </c>
      <c r="O18" s="378"/>
      <c r="P18" s="378"/>
      <c r="Q18" s="379">
        <v>340</v>
      </c>
      <c r="R18" s="379"/>
      <c r="S18" s="380">
        <f>SUM(M18:R18)</f>
        <v>17979</v>
      </c>
    </row>
    <row r="19" spans="1:19" ht="23.25" customHeight="1">
      <c r="A19" s="52" t="s">
        <v>355</v>
      </c>
      <c r="B19" s="47"/>
      <c r="C19" s="48"/>
      <c r="D19" s="18"/>
      <c r="E19" s="49"/>
      <c r="F19" s="48"/>
      <c r="G19" s="50"/>
      <c r="H19" s="377"/>
      <c r="I19" s="378"/>
      <c r="J19" s="378"/>
      <c r="K19" s="375"/>
      <c r="L19" s="380">
        <f t="shared" ref="L19:L26" si="0">SUM(H19:K19)</f>
        <v>0</v>
      </c>
      <c r="M19" s="377"/>
      <c r="N19" s="378"/>
      <c r="O19" s="378"/>
      <c r="P19" s="378"/>
      <c r="Q19" s="379"/>
      <c r="R19" s="379"/>
      <c r="S19" s="380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377"/>
      <c r="I20" s="378"/>
      <c r="J20" s="378"/>
      <c r="K20" s="375"/>
      <c r="L20" s="380">
        <f t="shared" si="0"/>
        <v>0</v>
      </c>
      <c r="M20" s="377"/>
      <c r="N20" s="378"/>
      <c r="O20" s="378"/>
      <c r="P20" s="378"/>
      <c r="Q20" s="379"/>
      <c r="R20" s="379"/>
      <c r="S20" s="380">
        <f t="shared" si="1"/>
        <v>0</v>
      </c>
    </row>
    <row r="21" spans="1:19" ht="33.75">
      <c r="A21" s="46" t="s">
        <v>357</v>
      </c>
      <c r="B21" s="47" t="s">
        <v>268</v>
      </c>
      <c r="C21" s="48"/>
      <c r="D21" s="18"/>
      <c r="E21" s="49"/>
      <c r="F21" s="48"/>
      <c r="G21" s="50"/>
      <c r="H21" s="377"/>
      <c r="I21" s="378"/>
      <c r="J21" s="378"/>
      <c r="K21" s="375"/>
      <c r="L21" s="380">
        <f t="shared" si="0"/>
        <v>0</v>
      </c>
      <c r="M21" s="377"/>
      <c r="N21" s="378"/>
      <c r="O21" s="378"/>
      <c r="P21" s="378"/>
      <c r="Q21" s="379"/>
      <c r="R21" s="379"/>
      <c r="S21" s="380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377"/>
      <c r="I22" s="378"/>
      <c r="J22" s="378"/>
      <c r="K22" s="375"/>
      <c r="L22" s="380">
        <f t="shared" si="0"/>
        <v>0</v>
      </c>
      <c r="M22" s="377"/>
      <c r="N22" s="378"/>
      <c r="O22" s="378"/>
      <c r="P22" s="378"/>
      <c r="Q22" s="379"/>
      <c r="R22" s="379"/>
      <c r="S22" s="380"/>
    </row>
    <row r="23" spans="1:19" ht="12.75">
      <c r="A23" s="53" t="s">
        <v>359</v>
      </c>
      <c r="B23" s="47">
        <v>9</v>
      </c>
      <c r="C23" s="48">
        <v>9.5</v>
      </c>
      <c r="D23" s="18">
        <v>9.3000000000000007</v>
      </c>
      <c r="E23" s="49">
        <v>7.64</v>
      </c>
      <c r="F23" s="48">
        <v>8</v>
      </c>
      <c r="G23" s="50">
        <v>8</v>
      </c>
      <c r="H23" s="377">
        <v>124582</v>
      </c>
      <c r="I23" s="378">
        <v>9710</v>
      </c>
      <c r="J23" s="378">
        <v>11572</v>
      </c>
      <c r="K23" s="375"/>
      <c r="L23" s="380">
        <f t="shared" si="0"/>
        <v>145864</v>
      </c>
      <c r="M23" s="377">
        <v>116987</v>
      </c>
      <c r="N23" s="378">
        <v>9436</v>
      </c>
      <c r="O23" s="378">
        <v>4259</v>
      </c>
      <c r="P23" s="378"/>
      <c r="Q23" s="379">
        <v>7140</v>
      </c>
      <c r="R23" s="379"/>
      <c r="S23" s="380">
        <f t="shared" si="1"/>
        <v>137822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377"/>
      <c r="I24" s="378"/>
      <c r="J24" s="378"/>
      <c r="K24" s="375"/>
      <c r="L24" s="380">
        <f t="shared" si="0"/>
        <v>0</v>
      </c>
      <c r="M24" s="377"/>
      <c r="N24" s="378"/>
      <c r="O24" s="378"/>
      <c r="P24" s="378"/>
      <c r="Q24" s="379"/>
      <c r="R24" s="379"/>
      <c r="S24" s="380">
        <f t="shared" si="1"/>
        <v>0</v>
      </c>
    </row>
    <row r="25" spans="1:19" ht="12.75">
      <c r="A25" s="53" t="s">
        <v>335</v>
      </c>
      <c r="B25" s="47">
        <v>2</v>
      </c>
      <c r="C25" s="48">
        <v>2</v>
      </c>
      <c r="D25" s="18">
        <v>2</v>
      </c>
      <c r="E25" s="49">
        <v>2</v>
      </c>
      <c r="F25" s="48">
        <v>2</v>
      </c>
      <c r="G25" s="50">
        <v>1.83</v>
      </c>
      <c r="H25" s="377">
        <v>27351</v>
      </c>
      <c r="I25" s="378">
        <v>3211</v>
      </c>
      <c r="J25" s="378">
        <v>2720</v>
      </c>
      <c r="K25" s="375"/>
      <c r="L25" s="380">
        <f t="shared" si="0"/>
        <v>33282</v>
      </c>
      <c r="M25" s="377">
        <v>27351</v>
      </c>
      <c r="N25" s="378">
        <v>3211</v>
      </c>
      <c r="O25" s="378">
        <v>1870</v>
      </c>
      <c r="P25" s="378"/>
      <c r="Q25" s="379">
        <v>850</v>
      </c>
      <c r="R25" s="379"/>
      <c r="S25" s="380">
        <f t="shared" si="1"/>
        <v>33282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381"/>
      <c r="I26" s="382"/>
      <c r="J26" s="382"/>
      <c r="K26" s="376"/>
      <c r="L26" s="380">
        <f t="shared" si="0"/>
        <v>0</v>
      </c>
      <c r="M26" s="381"/>
      <c r="N26" s="382"/>
      <c r="O26" s="382"/>
      <c r="P26" s="382"/>
      <c r="Q26" s="383"/>
      <c r="R26" s="383"/>
      <c r="S26" s="380">
        <f t="shared" si="1"/>
        <v>0</v>
      </c>
    </row>
    <row r="27" spans="1:19" ht="12.75">
      <c r="A27" s="59" t="s">
        <v>362</v>
      </c>
      <c r="B27" s="60">
        <f>SUM(B18,B20,B21,B22,B23,B24,B25)</f>
        <v>11.18</v>
      </c>
      <c r="C27" s="61">
        <f t="shared" ref="C27:S27" si="2">SUM(C18,C20,C21,C22,C23,C24,C25)</f>
        <v>12.1</v>
      </c>
      <c r="D27" s="61">
        <f t="shared" si="2"/>
        <v>11.9</v>
      </c>
      <c r="E27" s="61">
        <f t="shared" si="2"/>
        <v>9.82</v>
      </c>
      <c r="F27" s="61">
        <f t="shared" si="2"/>
        <v>10.6</v>
      </c>
      <c r="G27" s="62">
        <f t="shared" si="2"/>
        <v>10.43</v>
      </c>
      <c r="H27" s="384">
        <f t="shared" si="2"/>
        <v>167102</v>
      </c>
      <c r="I27" s="385">
        <f t="shared" si="2"/>
        <v>15391</v>
      </c>
      <c r="J27" s="385">
        <f t="shared" si="2"/>
        <v>14632</v>
      </c>
      <c r="K27" s="385">
        <f t="shared" si="2"/>
        <v>0</v>
      </c>
      <c r="L27" s="386">
        <f t="shared" si="2"/>
        <v>197125</v>
      </c>
      <c r="M27" s="384">
        <f t="shared" si="2"/>
        <v>159507</v>
      </c>
      <c r="N27" s="385">
        <f t="shared" si="2"/>
        <v>15117</v>
      </c>
      <c r="O27" s="385">
        <f t="shared" si="2"/>
        <v>6129</v>
      </c>
      <c r="P27" s="385">
        <f t="shared" si="2"/>
        <v>0</v>
      </c>
      <c r="Q27" s="385">
        <f t="shared" si="2"/>
        <v>8330</v>
      </c>
      <c r="R27" s="385">
        <f t="shared" si="2"/>
        <v>0</v>
      </c>
      <c r="S27" s="386">
        <f t="shared" si="2"/>
        <v>189083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387">
        <f t="shared" si="3"/>
        <v>0</v>
      </c>
      <c r="I28" s="388">
        <f t="shared" si="3"/>
        <v>0</v>
      </c>
      <c r="J28" s="388">
        <f t="shared" si="3"/>
        <v>0</v>
      </c>
      <c r="K28" s="388">
        <f t="shared" si="3"/>
        <v>0</v>
      </c>
      <c r="L28" s="389">
        <f t="shared" si="3"/>
        <v>0</v>
      </c>
      <c r="M28" s="387">
        <f t="shared" si="3"/>
        <v>0</v>
      </c>
      <c r="N28" s="388">
        <f t="shared" si="3"/>
        <v>0</v>
      </c>
      <c r="O28" s="388">
        <f t="shared" si="3"/>
        <v>0</v>
      </c>
      <c r="P28" s="388">
        <f t="shared" si="3"/>
        <v>0</v>
      </c>
      <c r="Q28" s="388">
        <f t="shared" si="3"/>
        <v>0</v>
      </c>
      <c r="R28" s="388">
        <f t="shared" si="3"/>
        <v>0</v>
      </c>
      <c r="S28" s="389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4"/>
      <c r="M29" s="184"/>
      <c r="N29" s="184"/>
      <c r="O29" s="184"/>
      <c r="P29" s="184"/>
      <c r="Q29" s="184"/>
      <c r="R29" s="184"/>
      <c r="S29" s="184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76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76"/>
    </row>
    <row r="32" spans="1:19" ht="12.75" customHeight="1">
      <c r="A32" s="76"/>
      <c r="B32" s="76"/>
      <c r="C32" s="76"/>
      <c r="H32" s="76"/>
      <c r="K32" s="21"/>
      <c r="L32" s="21"/>
      <c r="M32" s="76"/>
      <c r="N32" s="76"/>
      <c r="O32" s="76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76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76"/>
    </row>
    <row r="35" spans="1:16" ht="12.75" customHeight="1"/>
  </sheetData>
  <mergeCells count="37">
    <mergeCell ref="L33:P33"/>
    <mergeCell ref="A34:B34"/>
    <mergeCell ref="G34:H34"/>
    <mergeCell ref="Q15:Q16"/>
    <mergeCell ref="R15:R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S15:S16"/>
    <mergeCell ref="J9:O9"/>
    <mergeCell ref="P9:Q9"/>
    <mergeCell ref="R9:S9"/>
    <mergeCell ref="I10:O10"/>
    <mergeCell ref="H11:O11"/>
    <mergeCell ref="R11:S11"/>
    <mergeCell ref="J8:K8"/>
    <mergeCell ref="O1:S2"/>
    <mergeCell ref="B2:M2"/>
    <mergeCell ref="A5:S5"/>
    <mergeCell ref="D6:L6"/>
    <mergeCell ref="E7:L7"/>
  </mergeCells>
  <dataValidations count="1">
    <dataValidation type="whole" allowBlank="1" showInputMessage="1" showErrorMessage="1" error="1&lt;=kodas&lt;5501" sqref="Q10:Q11" xr:uid="{199FC329-1192-4581-BB56-5CFB7C6833E8}">
      <formula1>1</formula1>
      <formula2>5501</formula2>
    </dataValidation>
  </dataValidations>
  <pageMargins left="0.11811023622047245" right="0.11811023622047245" top="0.35433070866141736" bottom="0.74803149606299213" header="0.31496062992125984" footer="0.31496062992125984"/>
  <pageSetup paperSize="9" scale="8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S35"/>
  <sheetViews>
    <sheetView topLeftCell="A4" workbookViewId="0">
      <selection activeCell="J25" sqref="J25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501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73"/>
      <c r="B7" s="73"/>
      <c r="C7" s="73"/>
      <c r="D7" s="73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73"/>
      <c r="O7" s="73"/>
      <c r="P7" s="73"/>
      <c r="Q7" s="73"/>
      <c r="R7" s="73"/>
      <c r="S7" s="73"/>
    </row>
    <row r="8" spans="1:19" ht="12" customHeight="1">
      <c r="A8" s="30"/>
      <c r="B8" s="70"/>
      <c r="C8" s="70"/>
      <c r="D8" s="70"/>
      <c r="E8" s="70"/>
      <c r="F8" s="70"/>
      <c r="G8" s="70"/>
      <c r="H8" s="21"/>
      <c r="I8" s="21"/>
      <c r="J8" s="692"/>
      <c r="K8" s="692"/>
      <c r="N8" s="73"/>
      <c r="O8" s="73"/>
      <c r="P8" s="73"/>
      <c r="Q8" s="73"/>
      <c r="R8" s="73"/>
      <c r="S8" s="73"/>
    </row>
    <row r="9" spans="1:19" ht="12.75">
      <c r="A9" s="31"/>
      <c r="B9" s="32"/>
      <c r="C9" s="32"/>
      <c r="D9" s="33"/>
      <c r="E9" s="70"/>
      <c r="F9" s="70"/>
      <c r="G9" s="70"/>
      <c r="H9" s="21"/>
      <c r="I9" s="74" t="s">
        <v>314</v>
      </c>
      <c r="J9" s="698" t="s">
        <v>315</v>
      </c>
      <c r="K9" s="698"/>
      <c r="L9" s="698"/>
      <c r="M9" s="698"/>
      <c r="N9" s="698"/>
      <c r="O9" s="698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340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23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341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71" t="s">
        <v>331</v>
      </c>
      <c r="C16" s="72" t="s">
        <v>332</v>
      </c>
      <c r="D16" s="72" t="s">
        <v>333</v>
      </c>
      <c r="E16" s="10" t="s">
        <v>331</v>
      </c>
      <c r="F16" s="72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33" customHeight="1">
      <c r="A18" s="46" t="s">
        <v>354</v>
      </c>
      <c r="B18" s="47">
        <v>0.18</v>
      </c>
      <c r="C18" s="48">
        <v>0.6</v>
      </c>
      <c r="D18" s="18">
        <v>0.6</v>
      </c>
      <c r="E18" s="49">
        <v>0.18</v>
      </c>
      <c r="F18" s="48">
        <v>0.6</v>
      </c>
      <c r="G18" s="50">
        <v>0.6</v>
      </c>
      <c r="H18" s="47">
        <v>15169</v>
      </c>
      <c r="I18" s="48">
        <v>2470</v>
      </c>
      <c r="J18" s="48">
        <v>340</v>
      </c>
      <c r="K18" s="18"/>
      <c r="L18" s="51">
        <f>SUM(H18:K18)</f>
        <v>17979</v>
      </c>
      <c r="M18" s="47">
        <v>15169</v>
      </c>
      <c r="N18" s="48">
        <v>2470</v>
      </c>
      <c r="O18" s="48"/>
      <c r="P18" s="48"/>
      <c r="Q18" s="49">
        <v>340</v>
      </c>
      <c r="R18" s="49"/>
      <c r="S18" s="51">
        <f>SUM(M18:R18)</f>
        <v>17979</v>
      </c>
    </row>
    <row r="19" spans="1:19" ht="23.2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/>
    </row>
    <row r="23" spans="1:19" ht="12.75">
      <c r="A23" s="53" t="s">
        <v>359</v>
      </c>
      <c r="B23" s="47">
        <v>0.5</v>
      </c>
      <c r="C23" s="48">
        <v>0.5</v>
      </c>
      <c r="D23" s="18">
        <v>0.5</v>
      </c>
      <c r="E23" s="49">
        <v>0.5</v>
      </c>
      <c r="F23" s="48">
        <v>0.5</v>
      </c>
      <c r="G23" s="50">
        <v>0.5</v>
      </c>
      <c r="H23" s="47">
        <v>6067</v>
      </c>
      <c r="I23" s="48">
        <v>510</v>
      </c>
      <c r="J23" s="48">
        <v>3892</v>
      </c>
      <c r="K23" s="18"/>
      <c r="L23" s="51">
        <f t="shared" si="0"/>
        <v>10469</v>
      </c>
      <c r="M23" s="47">
        <v>6067</v>
      </c>
      <c r="N23" s="48">
        <v>510</v>
      </c>
      <c r="O23" s="48">
        <v>152</v>
      </c>
      <c r="P23" s="48"/>
      <c r="Q23" s="49">
        <v>3740</v>
      </c>
      <c r="R23" s="49"/>
      <c r="S23" s="51">
        <f t="shared" si="1"/>
        <v>10469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47"/>
      <c r="N24" s="48"/>
      <c r="O24" s="48"/>
      <c r="P24" s="48"/>
      <c r="Q24" s="49"/>
      <c r="R24" s="49"/>
      <c r="S24" s="51">
        <f t="shared" si="1"/>
        <v>0</v>
      </c>
    </row>
    <row r="25" spans="1:19" ht="12.75">
      <c r="A25" s="53" t="s">
        <v>335</v>
      </c>
      <c r="B25" s="47">
        <v>2</v>
      </c>
      <c r="C25" s="48">
        <v>2</v>
      </c>
      <c r="D25" s="18">
        <v>2</v>
      </c>
      <c r="E25" s="49">
        <v>2</v>
      </c>
      <c r="F25" s="48">
        <v>2</v>
      </c>
      <c r="G25" s="50">
        <v>2</v>
      </c>
      <c r="H25" s="47">
        <v>27351</v>
      </c>
      <c r="I25" s="48">
        <v>3211</v>
      </c>
      <c r="J25" s="48">
        <v>2720</v>
      </c>
      <c r="K25" s="18"/>
      <c r="L25" s="51">
        <f t="shared" si="0"/>
        <v>33282</v>
      </c>
      <c r="M25" s="47">
        <v>27351</v>
      </c>
      <c r="N25" s="48">
        <v>3211</v>
      </c>
      <c r="O25" s="48">
        <v>1870</v>
      </c>
      <c r="P25" s="48"/>
      <c r="Q25" s="49">
        <v>850</v>
      </c>
      <c r="R25" s="49"/>
      <c r="S25" s="51">
        <f t="shared" si="1"/>
        <v>33282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55"/>
      <c r="N26" s="56"/>
      <c r="O26" s="56"/>
      <c r="P26" s="56"/>
      <c r="Q26" s="57"/>
      <c r="R26" s="57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2.6799999999999997</v>
      </c>
      <c r="C27" s="61">
        <f t="shared" ref="C27:S27" si="2">SUM(C18,C20,C21,C22,C23,C24,C25)</f>
        <v>3.1</v>
      </c>
      <c r="D27" s="61">
        <f t="shared" si="2"/>
        <v>3.1</v>
      </c>
      <c r="E27" s="61">
        <f t="shared" si="2"/>
        <v>2.6799999999999997</v>
      </c>
      <c r="F27" s="61">
        <f t="shared" si="2"/>
        <v>3.1</v>
      </c>
      <c r="G27" s="62">
        <f t="shared" si="2"/>
        <v>3.1</v>
      </c>
      <c r="H27" s="60">
        <f t="shared" si="2"/>
        <v>48587</v>
      </c>
      <c r="I27" s="61">
        <f t="shared" si="2"/>
        <v>6191</v>
      </c>
      <c r="J27" s="61">
        <f t="shared" si="2"/>
        <v>6952</v>
      </c>
      <c r="K27" s="61">
        <f t="shared" si="2"/>
        <v>0</v>
      </c>
      <c r="L27" s="62">
        <f t="shared" si="2"/>
        <v>61730</v>
      </c>
      <c r="M27" s="60">
        <f t="shared" si="2"/>
        <v>48587</v>
      </c>
      <c r="N27" s="61">
        <f t="shared" si="2"/>
        <v>6191</v>
      </c>
      <c r="O27" s="61">
        <f t="shared" si="2"/>
        <v>2022</v>
      </c>
      <c r="P27" s="61">
        <f t="shared" si="2"/>
        <v>0</v>
      </c>
      <c r="Q27" s="61">
        <f t="shared" si="2"/>
        <v>4930</v>
      </c>
      <c r="R27" s="61">
        <f t="shared" si="2"/>
        <v>0</v>
      </c>
      <c r="S27" s="62">
        <f t="shared" si="2"/>
        <v>61730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4"/>
      <c r="M29" s="184"/>
      <c r="N29" s="184"/>
      <c r="O29" s="184"/>
      <c r="P29" s="184"/>
      <c r="Q29" s="184"/>
      <c r="R29" s="184"/>
      <c r="S29" s="184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70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70"/>
    </row>
    <row r="32" spans="1:19" ht="12.75" customHeight="1">
      <c r="A32" s="70"/>
      <c r="B32" s="70"/>
      <c r="C32" s="70"/>
      <c r="H32" s="70"/>
      <c r="K32" s="21"/>
      <c r="L32" s="21"/>
      <c r="M32" s="70"/>
      <c r="N32" s="70"/>
      <c r="O32" s="70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70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70"/>
    </row>
    <row r="35" spans="1:16" ht="12.75" customHeight="1"/>
  </sheetData>
  <mergeCells count="37">
    <mergeCell ref="L30:P30"/>
    <mergeCell ref="J8:K8"/>
    <mergeCell ref="J9:O9"/>
    <mergeCell ref="Q15:Q16"/>
    <mergeCell ref="R15:R16"/>
    <mergeCell ref="K15:K16"/>
    <mergeCell ref="L15:L16"/>
    <mergeCell ref="M15:M16"/>
    <mergeCell ref="N15:N16"/>
    <mergeCell ref="O15:O16"/>
    <mergeCell ref="P15:P16"/>
    <mergeCell ref="S15:S16"/>
    <mergeCell ref="O1:S2"/>
    <mergeCell ref="B2:M2"/>
    <mergeCell ref="A5:S5"/>
    <mergeCell ref="D6:L6"/>
    <mergeCell ref="E7:L7"/>
    <mergeCell ref="P9:Q9"/>
    <mergeCell ref="R9:S9"/>
    <mergeCell ref="I10:O10"/>
    <mergeCell ref="H11:O11"/>
    <mergeCell ref="R11:S11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A31:B31"/>
    <mergeCell ref="G31:H31"/>
    <mergeCell ref="L33:P33"/>
    <mergeCell ref="A34:B34"/>
    <mergeCell ref="G34:H34"/>
  </mergeCells>
  <dataValidations count="1">
    <dataValidation type="whole" allowBlank="1" showInputMessage="1" showErrorMessage="1" error="1&lt;=kodas&lt;5501" sqref="Q10:Q11" xr:uid="{AD150338-F0FC-43D5-AAB4-324FEA0C8904}">
      <formula1>1</formula1>
      <formula2>5501</formula2>
    </dataValidation>
  </dataValidations>
  <pageMargins left="0.11811023622047245" right="0.11811023622047245" top="0.35433070866141736" bottom="0.74803149606299213" header="0.31496062992125984" footer="0.31496062992125984"/>
  <pageSetup paperSize="9" scale="8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S35"/>
  <sheetViews>
    <sheetView workbookViewId="0">
      <selection activeCell="M15" sqref="M15:M16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8.7109375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502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73"/>
      <c r="B7" s="73"/>
      <c r="C7" s="73"/>
      <c r="D7" s="73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73"/>
      <c r="O7" s="73"/>
      <c r="P7" s="73"/>
      <c r="Q7" s="73"/>
      <c r="R7" s="73"/>
      <c r="S7" s="73"/>
    </row>
    <row r="8" spans="1:19" ht="12" customHeight="1">
      <c r="A8" s="30"/>
      <c r="B8" s="70"/>
      <c r="C8" s="70"/>
      <c r="D8" s="70"/>
      <c r="E8" s="70"/>
      <c r="F8" s="70"/>
      <c r="G8" s="70"/>
      <c r="H8" s="21"/>
      <c r="I8" s="21"/>
      <c r="J8" s="692"/>
      <c r="K8" s="692"/>
      <c r="N8" s="73"/>
      <c r="O8" s="73"/>
      <c r="P8" s="73"/>
      <c r="Q8" s="73"/>
      <c r="R8" s="73"/>
      <c r="S8" s="73"/>
    </row>
    <row r="9" spans="1:19" ht="12.75">
      <c r="A9" s="31"/>
      <c r="B9" s="32"/>
      <c r="C9" s="32"/>
      <c r="D9" s="33"/>
      <c r="E9" s="70"/>
      <c r="F9" s="70"/>
      <c r="G9" s="70"/>
      <c r="H9" s="21"/>
      <c r="I9" s="74" t="s">
        <v>314</v>
      </c>
      <c r="J9" s="698" t="s">
        <v>315</v>
      </c>
      <c r="K9" s="698"/>
      <c r="L9" s="698"/>
      <c r="M9" s="698"/>
      <c r="N9" s="698"/>
      <c r="O9" s="698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364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23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339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71" t="s">
        <v>331</v>
      </c>
      <c r="C16" s="72" t="s">
        <v>332</v>
      </c>
      <c r="D16" s="72" t="s">
        <v>333</v>
      </c>
      <c r="E16" s="10" t="s">
        <v>331</v>
      </c>
      <c r="F16" s="72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33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23.2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>
        <v>1</v>
      </c>
      <c r="C23" s="48">
        <v>1.5</v>
      </c>
      <c r="D23" s="18">
        <v>1.3</v>
      </c>
      <c r="E23" s="49">
        <v>1</v>
      </c>
      <c r="F23" s="48">
        <v>0</v>
      </c>
      <c r="G23" s="50">
        <v>0</v>
      </c>
      <c r="H23" s="47">
        <v>5000</v>
      </c>
      <c r="I23" s="48">
        <v>1000</v>
      </c>
      <c r="J23" s="48"/>
      <c r="K23" s="18"/>
      <c r="L23" s="51">
        <f t="shared" si="0"/>
        <v>6000</v>
      </c>
      <c r="M23" s="47">
        <v>4231</v>
      </c>
      <c r="N23" s="48">
        <v>798</v>
      </c>
      <c r="O23" s="48"/>
      <c r="P23" s="48"/>
      <c r="Q23" s="49"/>
      <c r="R23" s="49"/>
      <c r="S23" s="51">
        <f t="shared" si="1"/>
        <v>5029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47"/>
      <c r="N24" s="48"/>
      <c r="O24" s="48"/>
      <c r="P24" s="48"/>
      <c r="Q24" s="49"/>
      <c r="R24" s="49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47"/>
      <c r="N25" s="48"/>
      <c r="O25" s="48"/>
      <c r="P25" s="48"/>
      <c r="Q25" s="49"/>
      <c r="R25" s="49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55"/>
      <c r="N26" s="56"/>
      <c r="O26" s="56"/>
      <c r="P26" s="56"/>
      <c r="Q26" s="57"/>
      <c r="R26" s="57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1</v>
      </c>
      <c r="C27" s="61">
        <f t="shared" ref="C27:S27" si="2">SUM(C18,C20,C21,C22,C23,C24,C25)</f>
        <v>1.5</v>
      </c>
      <c r="D27" s="61">
        <f t="shared" si="2"/>
        <v>1.3</v>
      </c>
      <c r="E27" s="61">
        <f t="shared" si="2"/>
        <v>1</v>
      </c>
      <c r="F27" s="61">
        <f t="shared" si="2"/>
        <v>0</v>
      </c>
      <c r="G27" s="62">
        <f t="shared" si="2"/>
        <v>0</v>
      </c>
      <c r="H27" s="60">
        <f t="shared" si="2"/>
        <v>5000</v>
      </c>
      <c r="I27" s="61">
        <f t="shared" si="2"/>
        <v>1000</v>
      </c>
      <c r="J27" s="61">
        <f t="shared" si="2"/>
        <v>0</v>
      </c>
      <c r="K27" s="61">
        <f t="shared" si="2"/>
        <v>0</v>
      </c>
      <c r="L27" s="62">
        <f t="shared" si="2"/>
        <v>6000</v>
      </c>
      <c r="M27" s="60">
        <f t="shared" si="2"/>
        <v>4231</v>
      </c>
      <c r="N27" s="61">
        <f t="shared" si="2"/>
        <v>798</v>
      </c>
      <c r="O27" s="61">
        <f t="shared" si="2"/>
        <v>0</v>
      </c>
      <c r="P27" s="61">
        <f t="shared" si="2"/>
        <v>0</v>
      </c>
      <c r="Q27" s="61">
        <f t="shared" si="2"/>
        <v>0</v>
      </c>
      <c r="R27" s="61">
        <f t="shared" si="2"/>
        <v>0</v>
      </c>
      <c r="S27" s="62">
        <f t="shared" si="2"/>
        <v>5029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70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70"/>
    </row>
    <row r="32" spans="1:19" ht="12.75" customHeight="1">
      <c r="A32" s="70"/>
      <c r="B32" s="70"/>
      <c r="C32" s="70"/>
      <c r="H32" s="70"/>
      <c r="K32" s="21"/>
      <c r="L32" s="21"/>
      <c r="M32" s="70"/>
      <c r="N32" s="70"/>
      <c r="O32" s="70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70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70"/>
    </row>
    <row r="35" spans="1:16" ht="12.75" customHeight="1"/>
  </sheetData>
  <mergeCells count="37">
    <mergeCell ref="L30:P30"/>
    <mergeCell ref="J8:K8"/>
    <mergeCell ref="J9:O9"/>
    <mergeCell ref="Q15:Q16"/>
    <mergeCell ref="R15:R16"/>
    <mergeCell ref="K15:K16"/>
    <mergeCell ref="L15:L16"/>
    <mergeCell ref="M15:M16"/>
    <mergeCell ref="N15:N16"/>
    <mergeCell ref="O15:O16"/>
    <mergeCell ref="P15:P16"/>
    <mergeCell ref="S15:S16"/>
    <mergeCell ref="O1:S2"/>
    <mergeCell ref="B2:M2"/>
    <mergeCell ref="A5:S5"/>
    <mergeCell ref="D6:L6"/>
    <mergeCell ref="E7:L7"/>
    <mergeCell ref="P9:Q9"/>
    <mergeCell ref="R9:S9"/>
    <mergeCell ref="I10:O10"/>
    <mergeCell ref="H11:O11"/>
    <mergeCell ref="R11:S11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A31:B31"/>
    <mergeCell ref="G31:H31"/>
    <mergeCell ref="L33:P33"/>
    <mergeCell ref="A34:B34"/>
    <mergeCell ref="G34:H34"/>
  </mergeCells>
  <dataValidations count="1">
    <dataValidation type="whole" allowBlank="1" showInputMessage="1" showErrorMessage="1" error="1&lt;=kodas&lt;5501" sqref="Q10:Q11" xr:uid="{E1DDD2AF-D4CE-45F1-A3DA-0065A496E035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8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S42"/>
  <sheetViews>
    <sheetView tabSelected="1" workbookViewId="0">
      <selection activeCell="W18" sqref="W17:W18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.5703125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9.42578125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503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73"/>
      <c r="B7" s="73"/>
      <c r="C7" s="73"/>
      <c r="D7" s="73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73"/>
      <c r="O7" s="73"/>
      <c r="P7" s="73"/>
      <c r="Q7" s="73"/>
      <c r="R7" s="73"/>
      <c r="S7" s="73"/>
    </row>
    <row r="8" spans="1:19" ht="12" customHeight="1">
      <c r="A8" s="30"/>
      <c r="B8" s="70"/>
      <c r="C8" s="70"/>
      <c r="D8" s="70"/>
      <c r="E8" s="70"/>
      <c r="F8" s="70"/>
      <c r="G8" s="70"/>
      <c r="H8" s="21"/>
      <c r="I8" s="21"/>
      <c r="J8" s="692"/>
      <c r="K8" s="692"/>
      <c r="N8" s="73"/>
      <c r="O8" s="73"/>
      <c r="P8" s="73"/>
      <c r="Q8" s="73"/>
      <c r="R8" s="73"/>
      <c r="S8" s="73"/>
    </row>
    <row r="9" spans="1:19" ht="12.75">
      <c r="A9" s="31"/>
      <c r="B9" s="32"/>
      <c r="C9" s="32"/>
      <c r="D9" s="33"/>
      <c r="E9" s="70"/>
      <c r="F9" s="70"/>
      <c r="G9" s="70"/>
      <c r="H9" s="21"/>
      <c r="I9" s="74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337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23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338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71" t="s">
        <v>331</v>
      </c>
      <c r="C16" s="72" t="s">
        <v>332</v>
      </c>
      <c r="D16" s="72" t="s">
        <v>333</v>
      </c>
      <c r="E16" s="10" t="s">
        <v>331</v>
      </c>
      <c r="F16" s="72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>
        <v>7.5</v>
      </c>
      <c r="C23" s="48">
        <v>7.5</v>
      </c>
      <c r="D23" s="18">
        <v>7.5</v>
      </c>
      <c r="E23" s="49">
        <v>6.14</v>
      </c>
      <c r="F23" s="48">
        <v>7.5</v>
      </c>
      <c r="G23" s="50">
        <v>7.5</v>
      </c>
      <c r="H23" s="47">
        <v>113015</v>
      </c>
      <c r="I23" s="48">
        <v>8200</v>
      </c>
      <c r="J23" s="48">
        <v>7180</v>
      </c>
      <c r="K23" s="18"/>
      <c r="L23" s="51">
        <f t="shared" si="0"/>
        <v>128395</v>
      </c>
      <c r="M23" s="47">
        <v>106487</v>
      </c>
      <c r="N23" s="48">
        <v>8128</v>
      </c>
      <c r="O23" s="48">
        <v>3780</v>
      </c>
      <c r="P23" s="48"/>
      <c r="Q23" s="49">
        <v>3400</v>
      </c>
      <c r="R23" s="49"/>
      <c r="S23" s="51">
        <f t="shared" si="1"/>
        <v>121795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47"/>
      <c r="N24" s="48"/>
      <c r="O24" s="48"/>
      <c r="P24" s="48"/>
      <c r="Q24" s="49"/>
      <c r="R24" s="49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47"/>
      <c r="N25" s="48"/>
      <c r="O25" s="48"/>
      <c r="P25" s="48"/>
      <c r="Q25" s="49"/>
      <c r="R25" s="49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55"/>
      <c r="N26" s="56"/>
      <c r="O26" s="56"/>
      <c r="P26" s="56"/>
      <c r="Q26" s="57"/>
      <c r="R26" s="57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7.5</v>
      </c>
      <c r="C27" s="61">
        <f t="shared" ref="C27:S27" si="2">SUM(C18,C20,C21,C22,C23,C24,C25)</f>
        <v>7.5</v>
      </c>
      <c r="D27" s="61">
        <f t="shared" si="2"/>
        <v>7.5</v>
      </c>
      <c r="E27" s="61">
        <f t="shared" si="2"/>
        <v>6.14</v>
      </c>
      <c r="F27" s="61">
        <f t="shared" si="2"/>
        <v>7.5</v>
      </c>
      <c r="G27" s="62">
        <f t="shared" si="2"/>
        <v>7.5</v>
      </c>
      <c r="H27" s="60">
        <f t="shared" si="2"/>
        <v>113015</v>
      </c>
      <c r="I27" s="61">
        <f t="shared" si="2"/>
        <v>8200</v>
      </c>
      <c r="J27" s="61">
        <f t="shared" si="2"/>
        <v>7180</v>
      </c>
      <c r="K27" s="61">
        <f t="shared" si="2"/>
        <v>0</v>
      </c>
      <c r="L27" s="62">
        <f t="shared" si="2"/>
        <v>128395</v>
      </c>
      <c r="M27" s="60">
        <f t="shared" si="2"/>
        <v>106487</v>
      </c>
      <c r="N27" s="61">
        <f t="shared" si="2"/>
        <v>8128</v>
      </c>
      <c r="O27" s="61">
        <f t="shared" si="2"/>
        <v>3780</v>
      </c>
      <c r="P27" s="61">
        <f t="shared" si="2"/>
        <v>0</v>
      </c>
      <c r="Q27" s="61">
        <f t="shared" si="2"/>
        <v>3400</v>
      </c>
      <c r="R27" s="61">
        <f t="shared" si="2"/>
        <v>0</v>
      </c>
      <c r="S27" s="89">
        <f t="shared" si="2"/>
        <v>121795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4"/>
      <c r="M29" s="184"/>
      <c r="N29" s="184"/>
      <c r="O29" s="184"/>
      <c r="P29" s="184"/>
      <c r="Q29" s="184"/>
      <c r="R29" s="184"/>
      <c r="S29" s="184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70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70"/>
    </row>
    <row r="32" spans="1:19" ht="12.75" customHeight="1">
      <c r="A32" s="70"/>
      <c r="B32" s="70"/>
      <c r="C32" s="70"/>
      <c r="H32" s="70"/>
      <c r="K32" s="21"/>
      <c r="L32" s="21"/>
      <c r="M32" s="70"/>
      <c r="N32" s="70"/>
      <c r="O32" s="70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70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70"/>
    </row>
    <row r="35" spans="1:16" ht="12.75" customHeight="1"/>
    <row r="36" spans="1:16">
      <c r="A36" s="75"/>
      <c r="B36" s="75"/>
      <c r="C36" s="75"/>
      <c r="D36" s="75"/>
      <c r="E36" s="75"/>
      <c r="F36" s="75"/>
      <c r="G36" s="75"/>
      <c r="H36" s="75"/>
    </row>
    <row r="37" spans="1:16">
      <c r="A37" s="75"/>
      <c r="B37" s="75"/>
      <c r="C37" s="75"/>
      <c r="D37" s="75"/>
      <c r="E37" s="75"/>
      <c r="F37" s="75"/>
      <c r="G37" s="75"/>
      <c r="H37" s="75"/>
    </row>
    <row r="38" spans="1:16">
      <c r="A38" s="75"/>
      <c r="B38" s="75"/>
      <c r="C38" s="75"/>
      <c r="D38" s="75"/>
      <c r="E38" s="75"/>
      <c r="F38" s="75"/>
      <c r="G38" s="75"/>
      <c r="H38" s="75"/>
    </row>
    <row r="39" spans="1:16">
      <c r="A39" s="75"/>
      <c r="B39" s="75"/>
      <c r="C39" s="75"/>
      <c r="D39" s="75"/>
      <c r="E39" s="75"/>
      <c r="F39" s="75"/>
      <c r="G39" s="75"/>
      <c r="H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</row>
    <row r="41" spans="1:16">
      <c r="A41" s="75"/>
      <c r="B41" s="75"/>
      <c r="C41" s="75"/>
      <c r="D41" s="75"/>
      <c r="E41" s="75"/>
      <c r="F41" s="75"/>
      <c r="G41" s="75"/>
      <c r="H41" s="75"/>
    </row>
    <row r="42" spans="1:16">
      <c r="A42" s="75"/>
      <c r="B42" s="75"/>
      <c r="C42" s="75"/>
      <c r="D42" s="75"/>
      <c r="E42" s="75"/>
      <c r="F42" s="75"/>
      <c r="G42" s="75"/>
      <c r="H42" s="75"/>
    </row>
  </sheetData>
  <mergeCells count="38">
    <mergeCell ref="L30:P30"/>
    <mergeCell ref="J8:K8"/>
    <mergeCell ref="J9:O9"/>
    <mergeCell ref="Q15:Q16"/>
    <mergeCell ref="R15:R16"/>
    <mergeCell ref="K15:K16"/>
    <mergeCell ref="L15:L16"/>
    <mergeCell ref="M15:M16"/>
    <mergeCell ref="N15:N16"/>
    <mergeCell ref="O15:O16"/>
    <mergeCell ref="P15:P16"/>
    <mergeCell ref="S15:S16"/>
    <mergeCell ref="O1:S2"/>
    <mergeCell ref="B2:M2"/>
    <mergeCell ref="A5:S5"/>
    <mergeCell ref="D6:L6"/>
    <mergeCell ref="E7:L7"/>
    <mergeCell ref="P9:Q9"/>
    <mergeCell ref="R9:S9"/>
    <mergeCell ref="I10:O10"/>
    <mergeCell ref="H11:O11"/>
    <mergeCell ref="R11:S11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A40:H40"/>
    <mergeCell ref="A31:B31"/>
    <mergeCell ref="G31:H31"/>
    <mergeCell ref="L33:P33"/>
    <mergeCell ref="A34:B34"/>
    <mergeCell ref="G34:H34"/>
  </mergeCells>
  <dataValidations count="1">
    <dataValidation type="whole" allowBlank="1" showInputMessage="1" showErrorMessage="1" error="1&lt;=kodas&lt;5501" sqref="Q10:Q11" xr:uid="{14C6C5F9-0657-474F-82EC-A0AA1BB74E91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7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S41"/>
  <sheetViews>
    <sheetView workbookViewId="0">
      <selection activeCell="R33" sqref="R33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.5703125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504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23"/>
      <c r="B7" s="23"/>
      <c r="C7" s="23"/>
      <c r="D7" s="23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23"/>
      <c r="O7" s="23"/>
      <c r="P7" s="23"/>
      <c r="Q7" s="23"/>
      <c r="R7" s="23"/>
      <c r="S7" s="23"/>
    </row>
    <row r="8" spans="1:19" ht="12" customHeight="1">
      <c r="A8" s="30"/>
      <c r="B8" s="22"/>
      <c r="C8" s="22"/>
      <c r="D8" s="22"/>
      <c r="E8" s="22"/>
      <c r="F8" s="22"/>
      <c r="G8" s="22"/>
      <c r="H8" s="21"/>
      <c r="I8" s="21"/>
      <c r="J8" s="692"/>
      <c r="K8" s="692"/>
      <c r="N8" s="23"/>
      <c r="O8" s="23"/>
      <c r="P8" s="23"/>
      <c r="Q8" s="23"/>
      <c r="R8" s="23"/>
      <c r="S8" s="23"/>
    </row>
    <row r="9" spans="1:19" ht="12.75">
      <c r="A9" s="31"/>
      <c r="B9" s="32"/>
      <c r="C9" s="32"/>
      <c r="D9" s="33"/>
      <c r="E9" s="22"/>
      <c r="F9" s="22"/>
      <c r="G9" s="22"/>
      <c r="H9" s="21"/>
      <c r="I9" s="34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365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23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342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24" t="s">
        <v>331</v>
      </c>
      <c r="C16" s="25" t="s">
        <v>332</v>
      </c>
      <c r="D16" s="25" t="s">
        <v>333</v>
      </c>
      <c r="E16" s="10" t="s">
        <v>331</v>
      </c>
      <c r="F16" s="25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/>
      <c r="C23" s="48"/>
      <c r="D23" s="18"/>
      <c r="E23" s="49"/>
      <c r="F23" s="48"/>
      <c r="G23" s="50"/>
      <c r="H23" s="47">
        <v>300</v>
      </c>
      <c r="I23" s="48"/>
      <c r="J23" s="48">
        <v>300</v>
      </c>
      <c r="K23" s="18"/>
      <c r="L23" s="51">
        <f t="shared" si="0"/>
        <v>600</v>
      </c>
      <c r="M23" s="81">
        <v>202</v>
      </c>
      <c r="N23" s="82"/>
      <c r="O23" s="82">
        <v>207</v>
      </c>
      <c r="P23" s="82"/>
      <c r="Q23" s="83"/>
      <c r="R23" s="83"/>
      <c r="S23" s="51">
        <f t="shared" si="1"/>
        <v>409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82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81"/>
      <c r="N25" s="82"/>
      <c r="O25" s="82"/>
      <c r="P25" s="82"/>
      <c r="Q25" s="83"/>
      <c r="R25" s="83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84"/>
      <c r="N26" s="85"/>
      <c r="O26" s="85"/>
      <c r="P26" s="85"/>
      <c r="Q26" s="86"/>
      <c r="R26" s="86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0</v>
      </c>
      <c r="D27" s="61">
        <f t="shared" si="2"/>
        <v>0</v>
      </c>
      <c r="E27" s="61">
        <f t="shared" si="2"/>
        <v>0</v>
      </c>
      <c r="F27" s="61">
        <f t="shared" si="2"/>
        <v>0</v>
      </c>
      <c r="G27" s="62">
        <f t="shared" si="2"/>
        <v>0</v>
      </c>
      <c r="H27" s="60">
        <f t="shared" si="2"/>
        <v>300</v>
      </c>
      <c r="I27" s="61">
        <f t="shared" si="2"/>
        <v>0</v>
      </c>
      <c r="J27" s="61">
        <f t="shared" si="2"/>
        <v>300</v>
      </c>
      <c r="K27" s="61">
        <f t="shared" si="2"/>
        <v>0</v>
      </c>
      <c r="L27" s="62">
        <f t="shared" si="2"/>
        <v>600</v>
      </c>
      <c r="M27" s="87">
        <f t="shared" si="2"/>
        <v>202</v>
      </c>
      <c r="N27" s="88">
        <f t="shared" si="2"/>
        <v>0</v>
      </c>
      <c r="O27" s="88">
        <f t="shared" si="2"/>
        <v>207</v>
      </c>
      <c r="P27" s="88">
        <f t="shared" si="2"/>
        <v>0</v>
      </c>
      <c r="Q27" s="88">
        <f t="shared" si="2"/>
        <v>0</v>
      </c>
      <c r="R27" s="88">
        <f t="shared" si="2"/>
        <v>0</v>
      </c>
      <c r="S27" s="89">
        <f t="shared" si="2"/>
        <v>409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22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22"/>
    </row>
    <row r="32" spans="1:19" ht="12.75" customHeight="1">
      <c r="A32" s="22"/>
      <c r="B32" s="22"/>
      <c r="C32" s="22"/>
      <c r="H32" s="22"/>
      <c r="K32" s="21"/>
      <c r="L32" s="21"/>
      <c r="M32" s="22"/>
      <c r="N32" s="22"/>
      <c r="O32" s="22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22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22"/>
    </row>
    <row r="35" spans="1:16" ht="12.75" customHeight="1"/>
    <row r="36" spans="1:16">
      <c r="A36" s="75"/>
      <c r="B36" s="75"/>
      <c r="C36" s="75"/>
      <c r="D36" s="75"/>
      <c r="E36" s="75"/>
      <c r="F36" s="75"/>
      <c r="G36" s="75"/>
      <c r="H36" s="75"/>
    </row>
    <row r="37" spans="1:16">
      <c r="A37" s="75"/>
      <c r="B37" s="75"/>
      <c r="C37" s="75"/>
      <c r="D37" s="75"/>
      <c r="E37" s="75"/>
      <c r="F37" s="75"/>
      <c r="G37" s="75"/>
      <c r="H37" s="75"/>
    </row>
    <row r="38" spans="1:16">
      <c r="A38" s="75"/>
      <c r="B38" s="75"/>
      <c r="C38" s="75"/>
      <c r="D38" s="75"/>
      <c r="E38" s="75"/>
      <c r="F38" s="75"/>
      <c r="G38" s="75"/>
      <c r="H38" s="75"/>
    </row>
    <row r="39" spans="1:16">
      <c r="A39" s="75"/>
      <c r="B39" s="75"/>
      <c r="C39" s="75"/>
      <c r="D39" s="75"/>
      <c r="E39" s="75"/>
      <c r="F39" s="75"/>
      <c r="G39" s="75"/>
      <c r="H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</row>
    <row r="41" spans="1:16">
      <c r="A41" s="75"/>
      <c r="B41" s="75"/>
      <c r="C41" s="75"/>
      <c r="D41" s="75"/>
      <c r="E41" s="75"/>
      <c r="F41" s="75"/>
      <c r="G41" s="75"/>
      <c r="H41" s="75"/>
    </row>
  </sheetData>
  <mergeCells count="38">
    <mergeCell ref="L30:P30"/>
    <mergeCell ref="J8:K8"/>
    <mergeCell ref="J9:O9"/>
    <mergeCell ref="Q15:Q16"/>
    <mergeCell ref="R15:R16"/>
    <mergeCell ref="K15:K16"/>
    <mergeCell ref="L15:L16"/>
    <mergeCell ref="M15:M16"/>
    <mergeCell ref="N15:N16"/>
    <mergeCell ref="O15:O16"/>
    <mergeCell ref="P15:P16"/>
    <mergeCell ref="S15:S16"/>
    <mergeCell ref="O1:S2"/>
    <mergeCell ref="B2:M2"/>
    <mergeCell ref="A5:S5"/>
    <mergeCell ref="D6:L6"/>
    <mergeCell ref="E7:L7"/>
    <mergeCell ref="P9:Q9"/>
    <mergeCell ref="R9:S9"/>
    <mergeCell ref="I10:O10"/>
    <mergeCell ref="H11:O11"/>
    <mergeCell ref="R11:S11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A40:H40"/>
    <mergeCell ref="A31:B31"/>
    <mergeCell ref="G31:H31"/>
    <mergeCell ref="L33:P33"/>
    <mergeCell ref="A34:B34"/>
    <mergeCell ref="G34:H34"/>
  </mergeCells>
  <dataValidations count="1">
    <dataValidation type="whole" allowBlank="1" showInputMessage="1" showErrorMessage="1" error="1&lt;=kodas&lt;5501" sqref="Q10:Q11" xr:uid="{6D8F31E9-7C6B-4451-ADEA-B80F75BB096C}">
      <formula1>1</formula1>
      <formula2>5501</formula2>
    </dataValidation>
  </dataValidations>
  <pageMargins left="0.31496062992125984" right="0.11811023622047245" top="0.74803149606299213" bottom="0.74803149606299213" header="0.31496062992125984" footer="0.31496062992125984"/>
  <pageSetup paperSize="9" scale="79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DC682-31EE-4D41-94AA-38EBB31B44E5}">
  <sheetPr>
    <pageSetUpPr fitToPage="1"/>
  </sheetPr>
  <dimension ref="A1:S41"/>
  <sheetViews>
    <sheetView topLeftCell="A4" workbookViewId="0">
      <selection activeCell="V28" sqref="V28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1" width="7.140625" style="2" customWidth="1"/>
    <col min="12" max="12" width="8.140625" style="2" customWidth="1"/>
    <col min="13" max="13" width="8.28515625" style="2" customWidth="1"/>
    <col min="14" max="14" width="9.140625" style="2"/>
    <col min="15" max="15" width="8.28515625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511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189"/>
      <c r="B7" s="189"/>
      <c r="C7" s="189"/>
      <c r="D7" s="189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189"/>
      <c r="O7" s="189"/>
      <c r="P7" s="189"/>
      <c r="Q7" s="189"/>
      <c r="R7" s="189"/>
      <c r="S7" s="189"/>
    </row>
    <row r="8" spans="1:19" ht="12" customHeight="1">
      <c r="A8" s="30"/>
      <c r="B8" s="186"/>
      <c r="C8" s="186"/>
      <c r="D8" s="186"/>
      <c r="E8" s="186"/>
      <c r="F8" s="186"/>
      <c r="G8" s="186"/>
      <c r="H8" s="21"/>
      <c r="I8" s="21"/>
      <c r="J8" s="692"/>
      <c r="K8" s="692"/>
      <c r="N8" s="189"/>
      <c r="O8" s="189"/>
      <c r="P8" s="189"/>
      <c r="Q8" s="189"/>
      <c r="R8" s="189"/>
      <c r="S8" s="189"/>
    </row>
    <row r="9" spans="1:19" ht="12.75">
      <c r="A9" s="31"/>
      <c r="B9" s="32"/>
      <c r="C9" s="32"/>
      <c r="D9" s="33"/>
      <c r="E9" s="186"/>
      <c r="F9" s="186"/>
      <c r="G9" s="186"/>
      <c r="H9" s="21"/>
      <c r="I9" s="190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485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466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484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188" t="s">
        <v>331</v>
      </c>
      <c r="C16" s="187" t="s">
        <v>332</v>
      </c>
      <c r="D16" s="187" t="s">
        <v>333</v>
      </c>
      <c r="E16" s="10" t="s">
        <v>331</v>
      </c>
      <c r="F16" s="187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/>
      <c r="C23" s="48"/>
      <c r="D23" s="18"/>
      <c r="E23" s="49"/>
      <c r="F23" s="48"/>
      <c r="G23" s="50"/>
      <c r="H23" s="47"/>
      <c r="I23" s="48"/>
      <c r="J23" s="48">
        <v>16591</v>
      </c>
      <c r="K23" s="18">
        <v>9263</v>
      </c>
      <c r="L23" s="51">
        <f t="shared" si="0"/>
        <v>25854</v>
      </c>
      <c r="M23" s="81"/>
      <c r="N23" s="82"/>
      <c r="O23" s="82">
        <v>16590</v>
      </c>
      <c r="P23" s="82">
        <v>9263</v>
      </c>
      <c r="Q23" s="83"/>
      <c r="R23" s="83"/>
      <c r="S23" s="51">
        <f t="shared" si="1"/>
        <v>25853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82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81"/>
      <c r="N25" s="82"/>
      <c r="O25" s="82"/>
      <c r="P25" s="82"/>
      <c r="Q25" s="83"/>
      <c r="R25" s="83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84"/>
      <c r="N26" s="85"/>
      <c r="O26" s="85"/>
      <c r="P26" s="85"/>
      <c r="Q26" s="86"/>
      <c r="R26" s="86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0</v>
      </c>
      <c r="D27" s="61">
        <f t="shared" si="2"/>
        <v>0</v>
      </c>
      <c r="E27" s="61">
        <f t="shared" si="2"/>
        <v>0</v>
      </c>
      <c r="F27" s="61">
        <f t="shared" si="2"/>
        <v>0</v>
      </c>
      <c r="G27" s="62">
        <f t="shared" si="2"/>
        <v>0</v>
      </c>
      <c r="H27" s="60">
        <f t="shared" si="2"/>
        <v>0</v>
      </c>
      <c r="I27" s="61">
        <f t="shared" si="2"/>
        <v>0</v>
      </c>
      <c r="J27" s="61">
        <f t="shared" si="2"/>
        <v>16591</v>
      </c>
      <c r="K27" s="61">
        <f t="shared" si="2"/>
        <v>9263</v>
      </c>
      <c r="L27" s="62">
        <f t="shared" si="2"/>
        <v>25854</v>
      </c>
      <c r="M27" s="87">
        <f t="shared" si="2"/>
        <v>0</v>
      </c>
      <c r="N27" s="88">
        <f t="shared" si="2"/>
        <v>0</v>
      </c>
      <c r="O27" s="88">
        <f t="shared" si="2"/>
        <v>16590</v>
      </c>
      <c r="P27" s="88">
        <f t="shared" si="2"/>
        <v>9263</v>
      </c>
      <c r="Q27" s="88">
        <f t="shared" si="2"/>
        <v>0</v>
      </c>
      <c r="R27" s="88">
        <f t="shared" si="2"/>
        <v>0</v>
      </c>
      <c r="S27" s="89">
        <f t="shared" si="2"/>
        <v>25853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186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186"/>
    </row>
    <row r="32" spans="1:19" ht="12.75" customHeight="1">
      <c r="A32" s="186"/>
      <c r="B32" s="186"/>
      <c r="C32" s="186"/>
      <c r="H32" s="186"/>
      <c r="K32" s="21"/>
      <c r="L32" s="21"/>
      <c r="M32" s="186"/>
      <c r="N32" s="186"/>
      <c r="O32" s="186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186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186"/>
    </row>
    <row r="35" spans="1:16" ht="12.75" customHeight="1"/>
    <row r="36" spans="1:16">
      <c r="A36" s="75"/>
      <c r="B36" s="75"/>
      <c r="C36" s="75"/>
      <c r="D36" s="75"/>
      <c r="E36" s="75"/>
      <c r="F36" s="75"/>
      <c r="G36" s="75"/>
      <c r="H36" s="75"/>
    </row>
    <row r="37" spans="1:16">
      <c r="A37" s="75"/>
      <c r="B37" s="75"/>
      <c r="C37" s="75"/>
      <c r="D37" s="75"/>
      <c r="E37" s="75"/>
      <c r="F37" s="75"/>
      <c r="G37" s="75"/>
      <c r="H37" s="75"/>
    </row>
    <row r="38" spans="1:16">
      <c r="A38" s="75"/>
      <c r="B38" s="75"/>
      <c r="C38" s="75"/>
      <c r="D38" s="75"/>
      <c r="E38" s="75"/>
      <c r="F38" s="75"/>
      <c r="G38" s="75"/>
      <c r="H38" s="75"/>
    </row>
    <row r="39" spans="1:16">
      <c r="A39" s="75"/>
      <c r="B39" s="75"/>
      <c r="C39" s="75"/>
      <c r="D39" s="75"/>
      <c r="E39" s="75"/>
      <c r="F39" s="75"/>
      <c r="G39" s="75"/>
      <c r="H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</row>
    <row r="41" spans="1:16">
      <c r="A41" s="75"/>
      <c r="B41" s="75"/>
      <c r="C41" s="75"/>
      <c r="D41" s="75"/>
      <c r="E41" s="75"/>
      <c r="F41" s="75"/>
      <c r="G41" s="75"/>
      <c r="H41" s="75"/>
    </row>
  </sheetData>
  <mergeCells count="38">
    <mergeCell ref="L33:P33"/>
    <mergeCell ref="A34:B34"/>
    <mergeCell ref="G34:H34"/>
    <mergeCell ref="A40:H40"/>
    <mergeCell ref="Q15:Q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R15:R16"/>
    <mergeCell ref="S15:S16"/>
    <mergeCell ref="J9:O9"/>
    <mergeCell ref="P9:Q9"/>
    <mergeCell ref="R9:S9"/>
    <mergeCell ref="I10:O10"/>
    <mergeCell ref="H11:O11"/>
    <mergeCell ref="R11:S11"/>
    <mergeCell ref="J8:K8"/>
    <mergeCell ref="O1:S2"/>
    <mergeCell ref="B2:M2"/>
    <mergeCell ref="A5:S5"/>
    <mergeCell ref="D6:L6"/>
    <mergeCell ref="E7:L7"/>
  </mergeCells>
  <dataValidations count="1">
    <dataValidation type="whole" allowBlank="1" showInputMessage="1" showErrorMessage="1" error="1&lt;=kodas&lt;5501" sqref="Q10:Q11" xr:uid="{36768669-6BAD-474D-BB76-A3C077103760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7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C1A39-5FD3-40E5-A02C-12C281C01BAD}">
  <dimension ref="A1:O166"/>
  <sheetViews>
    <sheetView topLeftCell="A4" workbookViewId="0">
      <selection activeCell="D20" sqref="D20"/>
    </sheetView>
  </sheetViews>
  <sheetFormatPr defaultRowHeight="12.75"/>
  <cols>
    <col min="1" max="1" width="41" style="394" customWidth="1"/>
    <col min="2" max="2" width="11.28515625" style="394" customWidth="1"/>
    <col min="3" max="3" width="12.5703125" style="394" customWidth="1"/>
    <col min="4" max="5" width="11.28515625" style="394" customWidth="1"/>
    <col min="6" max="11" width="8.7109375" style="394" customWidth="1"/>
    <col min="12" max="256" width="9.140625" style="394"/>
    <col min="257" max="257" width="41" style="394" customWidth="1"/>
    <col min="258" max="261" width="11.28515625" style="394" customWidth="1"/>
    <col min="262" max="267" width="8.7109375" style="394" customWidth="1"/>
    <col min="268" max="512" width="9.140625" style="394"/>
    <col min="513" max="513" width="41" style="394" customWidth="1"/>
    <col min="514" max="517" width="11.28515625" style="394" customWidth="1"/>
    <col min="518" max="523" width="8.7109375" style="394" customWidth="1"/>
    <col min="524" max="768" width="9.140625" style="394"/>
    <col min="769" max="769" width="41" style="394" customWidth="1"/>
    <col min="770" max="773" width="11.28515625" style="394" customWidth="1"/>
    <col min="774" max="779" width="8.7109375" style="394" customWidth="1"/>
    <col min="780" max="1024" width="9.140625" style="394"/>
    <col min="1025" max="1025" width="41" style="394" customWidth="1"/>
    <col min="1026" max="1029" width="11.28515625" style="394" customWidth="1"/>
    <col min="1030" max="1035" width="8.7109375" style="394" customWidth="1"/>
    <col min="1036" max="1280" width="9.140625" style="394"/>
    <col min="1281" max="1281" width="41" style="394" customWidth="1"/>
    <col min="1282" max="1285" width="11.28515625" style="394" customWidth="1"/>
    <col min="1286" max="1291" width="8.7109375" style="394" customWidth="1"/>
    <col min="1292" max="1536" width="9.140625" style="394"/>
    <col min="1537" max="1537" width="41" style="394" customWidth="1"/>
    <col min="1538" max="1541" width="11.28515625" style="394" customWidth="1"/>
    <col min="1542" max="1547" width="8.7109375" style="394" customWidth="1"/>
    <col min="1548" max="1792" width="9.140625" style="394"/>
    <col min="1793" max="1793" width="41" style="394" customWidth="1"/>
    <col min="1794" max="1797" width="11.28515625" style="394" customWidth="1"/>
    <col min="1798" max="1803" width="8.7109375" style="394" customWidth="1"/>
    <col min="1804" max="2048" width="9.140625" style="394"/>
    <col min="2049" max="2049" width="41" style="394" customWidth="1"/>
    <col min="2050" max="2053" width="11.28515625" style="394" customWidth="1"/>
    <col min="2054" max="2059" width="8.7109375" style="394" customWidth="1"/>
    <col min="2060" max="2304" width="9.140625" style="394"/>
    <col min="2305" max="2305" width="41" style="394" customWidth="1"/>
    <col min="2306" max="2309" width="11.28515625" style="394" customWidth="1"/>
    <col min="2310" max="2315" width="8.7109375" style="394" customWidth="1"/>
    <col min="2316" max="2560" width="9.140625" style="394"/>
    <col min="2561" max="2561" width="41" style="394" customWidth="1"/>
    <col min="2562" max="2565" width="11.28515625" style="394" customWidth="1"/>
    <col min="2566" max="2571" width="8.7109375" style="394" customWidth="1"/>
    <col min="2572" max="2816" width="9.140625" style="394"/>
    <col min="2817" max="2817" width="41" style="394" customWidth="1"/>
    <col min="2818" max="2821" width="11.28515625" style="394" customWidth="1"/>
    <col min="2822" max="2827" width="8.7109375" style="394" customWidth="1"/>
    <col min="2828" max="3072" width="9.140625" style="394"/>
    <col min="3073" max="3073" width="41" style="394" customWidth="1"/>
    <col min="3074" max="3077" width="11.28515625" style="394" customWidth="1"/>
    <col min="3078" max="3083" width="8.7109375" style="394" customWidth="1"/>
    <col min="3084" max="3328" width="9.140625" style="394"/>
    <col min="3329" max="3329" width="41" style="394" customWidth="1"/>
    <col min="3330" max="3333" width="11.28515625" style="394" customWidth="1"/>
    <col min="3334" max="3339" width="8.7109375" style="394" customWidth="1"/>
    <col min="3340" max="3584" width="9.140625" style="394"/>
    <col min="3585" max="3585" width="41" style="394" customWidth="1"/>
    <col min="3586" max="3589" width="11.28515625" style="394" customWidth="1"/>
    <col min="3590" max="3595" width="8.7109375" style="394" customWidth="1"/>
    <col min="3596" max="3840" width="9.140625" style="394"/>
    <col min="3841" max="3841" width="41" style="394" customWidth="1"/>
    <col min="3842" max="3845" width="11.28515625" style="394" customWidth="1"/>
    <col min="3846" max="3851" width="8.7109375" style="394" customWidth="1"/>
    <col min="3852" max="4096" width="9.140625" style="394"/>
    <col min="4097" max="4097" width="41" style="394" customWidth="1"/>
    <col min="4098" max="4101" width="11.28515625" style="394" customWidth="1"/>
    <col min="4102" max="4107" width="8.7109375" style="394" customWidth="1"/>
    <col min="4108" max="4352" width="9.140625" style="394"/>
    <col min="4353" max="4353" width="41" style="394" customWidth="1"/>
    <col min="4354" max="4357" width="11.28515625" style="394" customWidth="1"/>
    <col min="4358" max="4363" width="8.7109375" style="394" customWidth="1"/>
    <col min="4364" max="4608" width="9.140625" style="394"/>
    <col min="4609" max="4609" width="41" style="394" customWidth="1"/>
    <col min="4610" max="4613" width="11.28515625" style="394" customWidth="1"/>
    <col min="4614" max="4619" width="8.7109375" style="394" customWidth="1"/>
    <col min="4620" max="4864" width="9.140625" style="394"/>
    <col min="4865" max="4865" width="41" style="394" customWidth="1"/>
    <col min="4866" max="4869" width="11.28515625" style="394" customWidth="1"/>
    <col min="4870" max="4875" width="8.7109375" style="394" customWidth="1"/>
    <col min="4876" max="5120" width="9.140625" style="394"/>
    <col min="5121" max="5121" width="41" style="394" customWidth="1"/>
    <col min="5122" max="5125" width="11.28515625" style="394" customWidth="1"/>
    <col min="5126" max="5131" width="8.7109375" style="394" customWidth="1"/>
    <col min="5132" max="5376" width="9.140625" style="394"/>
    <col min="5377" max="5377" width="41" style="394" customWidth="1"/>
    <col min="5378" max="5381" width="11.28515625" style="394" customWidth="1"/>
    <col min="5382" max="5387" width="8.7109375" style="394" customWidth="1"/>
    <col min="5388" max="5632" width="9.140625" style="394"/>
    <col min="5633" max="5633" width="41" style="394" customWidth="1"/>
    <col min="5634" max="5637" width="11.28515625" style="394" customWidth="1"/>
    <col min="5638" max="5643" width="8.7109375" style="394" customWidth="1"/>
    <col min="5644" max="5888" width="9.140625" style="394"/>
    <col min="5889" max="5889" width="41" style="394" customWidth="1"/>
    <col min="5890" max="5893" width="11.28515625" style="394" customWidth="1"/>
    <col min="5894" max="5899" width="8.7109375" style="394" customWidth="1"/>
    <col min="5900" max="6144" width="9.140625" style="394"/>
    <col min="6145" max="6145" width="41" style="394" customWidth="1"/>
    <col min="6146" max="6149" width="11.28515625" style="394" customWidth="1"/>
    <col min="6150" max="6155" width="8.7109375" style="394" customWidth="1"/>
    <col min="6156" max="6400" width="9.140625" style="394"/>
    <col min="6401" max="6401" width="41" style="394" customWidth="1"/>
    <col min="6402" max="6405" width="11.28515625" style="394" customWidth="1"/>
    <col min="6406" max="6411" width="8.7109375" style="394" customWidth="1"/>
    <col min="6412" max="6656" width="9.140625" style="394"/>
    <col min="6657" max="6657" width="41" style="394" customWidth="1"/>
    <col min="6658" max="6661" width="11.28515625" style="394" customWidth="1"/>
    <col min="6662" max="6667" width="8.7109375" style="394" customWidth="1"/>
    <col min="6668" max="6912" width="9.140625" style="394"/>
    <col min="6913" max="6913" width="41" style="394" customWidth="1"/>
    <col min="6914" max="6917" width="11.28515625" style="394" customWidth="1"/>
    <col min="6918" max="6923" width="8.7109375" style="394" customWidth="1"/>
    <col min="6924" max="7168" width="9.140625" style="394"/>
    <col min="7169" max="7169" width="41" style="394" customWidth="1"/>
    <col min="7170" max="7173" width="11.28515625" style="394" customWidth="1"/>
    <col min="7174" max="7179" width="8.7109375" style="394" customWidth="1"/>
    <col min="7180" max="7424" width="9.140625" style="394"/>
    <col min="7425" max="7425" width="41" style="394" customWidth="1"/>
    <col min="7426" max="7429" width="11.28515625" style="394" customWidth="1"/>
    <col min="7430" max="7435" width="8.7109375" style="394" customWidth="1"/>
    <col min="7436" max="7680" width="9.140625" style="394"/>
    <col min="7681" max="7681" width="41" style="394" customWidth="1"/>
    <col min="7682" max="7685" width="11.28515625" style="394" customWidth="1"/>
    <col min="7686" max="7691" width="8.7109375" style="394" customWidth="1"/>
    <col min="7692" max="7936" width="9.140625" style="394"/>
    <col min="7937" max="7937" width="41" style="394" customWidth="1"/>
    <col min="7938" max="7941" width="11.28515625" style="394" customWidth="1"/>
    <col min="7942" max="7947" width="8.7109375" style="394" customWidth="1"/>
    <col min="7948" max="8192" width="9.140625" style="394"/>
    <col min="8193" max="8193" width="41" style="394" customWidth="1"/>
    <col min="8194" max="8197" width="11.28515625" style="394" customWidth="1"/>
    <col min="8198" max="8203" width="8.7109375" style="394" customWidth="1"/>
    <col min="8204" max="8448" width="9.140625" style="394"/>
    <col min="8449" max="8449" width="41" style="394" customWidth="1"/>
    <col min="8450" max="8453" width="11.28515625" style="394" customWidth="1"/>
    <col min="8454" max="8459" width="8.7109375" style="394" customWidth="1"/>
    <col min="8460" max="8704" width="9.140625" style="394"/>
    <col min="8705" max="8705" width="41" style="394" customWidth="1"/>
    <col min="8706" max="8709" width="11.28515625" style="394" customWidth="1"/>
    <col min="8710" max="8715" width="8.7109375" style="394" customWidth="1"/>
    <col min="8716" max="8960" width="9.140625" style="394"/>
    <col min="8961" max="8961" width="41" style="394" customWidth="1"/>
    <col min="8962" max="8965" width="11.28515625" style="394" customWidth="1"/>
    <col min="8966" max="8971" width="8.7109375" style="394" customWidth="1"/>
    <col min="8972" max="9216" width="9.140625" style="394"/>
    <col min="9217" max="9217" width="41" style="394" customWidth="1"/>
    <col min="9218" max="9221" width="11.28515625" style="394" customWidth="1"/>
    <col min="9222" max="9227" width="8.7109375" style="394" customWidth="1"/>
    <col min="9228" max="9472" width="9.140625" style="394"/>
    <col min="9473" max="9473" width="41" style="394" customWidth="1"/>
    <col min="9474" max="9477" width="11.28515625" style="394" customWidth="1"/>
    <col min="9478" max="9483" width="8.7109375" style="394" customWidth="1"/>
    <col min="9484" max="9728" width="9.140625" style="394"/>
    <col min="9729" max="9729" width="41" style="394" customWidth="1"/>
    <col min="9730" max="9733" width="11.28515625" style="394" customWidth="1"/>
    <col min="9734" max="9739" width="8.7109375" style="394" customWidth="1"/>
    <col min="9740" max="9984" width="9.140625" style="394"/>
    <col min="9985" max="9985" width="41" style="394" customWidth="1"/>
    <col min="9986" max="9989" width="11.28515625" style="394" customWidth="1"/>
    <col min="9990" max="9995" width="8.7109375" style="394" customWidth="1"/>
    <col min="9996" max="10240" width="9.140625" style="394"/>
    <col min="10241" max="10241" width="41" style="394" customWidth="1"/>
    <col min="10242" max="10245" width="11.28515625" style="394" customWidth="1"/>
    <col min="10246" max="10251" width="8.7109375" style="394" customWidth="1"/>
    <col min="10252" max="10496" width="9.140625" style="394"/>
    <col min="10497" max="10497" width="41" style="394" customWidth="1"/>
    <col min="10498" max="10501" width="11.28515625" style="394" customWidth="1"/>
    <col min="10502" max="10507" width="8.7109375" style="394" customWidth="1"/>
    <col min="10508" max="10752" width="9.140625" style="394"/>
    <col min="10753" max="10753" width="41" style="394" customWidth="1"/>
    <col min="10754" max="10757" width="11.28515625" style="394" customWidth="1"/>
    <col min="10758" max="10763" width="8.7109375" style="394" customWidth="1"/>
    <col min="10764" max="11008" width="9.140625" style="394"/>
    <col min="11009" max="11009" width="41" style="394" customWidth="1"/>
    <col min="11010" max="11013" width="11.28515625" style="394" customWidth="1"/>
    <col min="11014" max="11019" width="8.7109375" style="394" customWidth="1"/>
    <col min="11020" max="11264" width="9.140625" style="394"/>
    <col min="11265" max="11265" width="41" style="394" customWidth="1"/>
    <col min="11266" max="11269" width="11.28515625" style="394" customWidth="1"/>
    <col min="11270" max="11275" width="8.7109375" style="394" customWidth="1"/>
    <col min="11276" max="11520" width="9.140625" style="394"/>
    <col min="11521" max="11521" width="41" style="394" customWidth="1"/>
    <col min="11522" max="11525" width="11.28515625" style="394" customWidth="1"/>
    <col min="11526" max="11531" width="8.7109375" style="394" customWidth="1"/>
    <col min="11532" max="11776" width="9.140625" style="394"/>
    <col min="11777" max="11777" width="41" style="394" customWidth="1"/>
    <col min="11778" max="11781" width="11.28515625" style="394" customWidth="1"/>
    <col min="11782" max="11787" width="8.7109375" style="394" customWidth="1"/>
    <col min="11788" max="12032" width="9.140625" style="394"/>
    <col min="12033" max="12033" width="41" style="394" customWidth="1"/>
    <col min="12034" max="12037" width="11.28515625" style="394" customWidth="1"/>
    <col min="12038" max="12043" width="8.7109375" style="394" customWidth="1"/>
    <col min="12044" max="12288" width="9.140625" style="394"/>
    <col min="12289" max="12289" width="41" style="394" customWidth="1"/>
    <col min="12290" max="12293" width="11.28515625" style="394" customWidth="1"/>
    <col min="12294" max="12299" width="8.7109375" style="394" customWidth="1"/>
    <col min="12300" max="12544" width="9.140625" style="394"/>
    <col min="12545" max="12545" width="41" style="394" customWidth="1"/>
    <col min="12546" max="12549" width="11.28515625" style="394" customWidth="1"/>
    <col min="12550" max="12555" width="8.7109375" style="394" customWidth="1"/>
    <col min="12556" max="12800" width="9.140625" style="394"/>
    <col min="12801" max="12801" width="41" style="394" customWidth="1"/>
    <col min="12802" max="12805" width="11.28515625" style="394" customWidth="1"/>
    <col min="12806" max="12811" width="8.7109375" style="394" customWidth="1"/>
    <col min="12812" max="13056" width="9.140625" style="394"/>
    <col min="13057" max="13057" width="41" style="394" customWidth="1"/>
    <col min="13058" max="13061" width="11.28515625" style="394" customWidth="1"/>
    <col min="13062" max="13067" width="8.7109375" style="394" customWidth="1"/>
    <col min="13068" max="13312" width="9.140625" style="394"/>
    <col min="13313" max="13313" width="41" style="394" customWidth="1"/>
    <col min="13314" max="13317" width="11.28515625" style="394" customWidth="1"/>
    <col min="13318" max="13323" width="8.7109375" style="394" customWidth="1"/>
    <col min="13324" max="13568" width="9.140625" style="394"/>
    <col min="13569" max="13569" width="41" style="394" customWidth="1"/>
    <col min="13570" max="13573" width="11.28515625" style="394" customWidth="1"/>
    <col min="13574" max="13579" width="8.7109375" style="394" customWidth="1"/>
    <col min="13580" max="13824" width="9.140625" style="394"/>
    <col min="13825" max="13825" width="41" style="394" customWidth="1"/>
    <col min="13826" max="13829" width="11.28515625" style="394" customWidth="1"/>
    <col min="13830" max="13835" width="8.7109375" style="394" customWidth="1"/>
    <col min="13836" max="14080" width="9.140625" style="394"/>
    <col min="14081" max="14081" width="41" style="394" customWidth="1"/>
    <col min="14082" max="14085" width="11.28515625" style="394" customWidth="1"/>
    <col min="14086" max="14091" width="8.7109375" style="394" customWidth="1"/>
    <col min="14092" max="14336" width="9.140625" style="394"/>
    <col min="14337" max="14337" width="41" style="394" customWidth="1"/>
    <col min="14338" max="14341" width="11.28515625" style="394" customWidth="1"/>
    <col min="14342" max="14347" width="8.7109375" style="394" customWidth="1"/>
    <col min="14348" max="14592" width="9.140625" style="394"/>
    <col min="14593" max="14593" width="41" style="394" customWidth="1"/>
    <col min="14594" max="14597" width="11.28515625" style="394" customWidth="1"/>
    <col min="14598" max="14603" width="8.7109375" style="394" customWidth="1"/>
    <col min="14604" max="14848" width="9.140625" style="394"/>
    <col min="14849" max="14849" width="41" style="394" customWidth="1"/>
    <col min="14850" max="14853" width="11.28515625" style="394" customWidth="1"/>
    <col min="14854" max="14859" width="8.7109375" style="394" customWidth="1"/>
    <col min="14860" max="15104" width="9.140625" style="394"/>
    <col min="15105" max="15105" width="41" style="394" customWidth="1"/>
    <col min="15106" max="15109" width="11.28515625" style="394" customWidth="1"/>
    <col min="15110" max="15115" width="8.7109375" style="394" customWidth="1"/>
    <col min="15116" max="15360" width="9.140625" style="394"/>
    <col min="15361" max="15361" width="41" style="394" customWidth="1"/>
    <col min="15362" max="15365" width="11.28515625" style="394" customWidth="1"/>
    <col min="15366" max="15371" width="8.7109375" style="394" customWidth="1"/>
    <col min="15372" max="15616" width="9.140625" style="394"/>
    <col min="15617" max="15617" width="41" style="394" customWidth="1"/>
    <col min="15618" max="15621" width="11.28515625" style="394" customWidth="1"/>
    <col min="15622" max="15627" width="8.7109375" style="394" customWidth="1"/>
    <col min="15628" max="15872" width="9.140625" style="394"/>
    <col min="15873" max="15873" width="41" style="394" customWidth="1"/>
    <col min="15874" max="15877" width="11.28515625" style="394" customWidth="1"/>
    <col min="15878" max="15883" width="8.7109375" style="394" customWidth="1"/>
    <col min="15884" max="16128" width="9.140625" style="394"/>
    <col min="16129" max="16129" width="41" style="394" customWidth="1"/>
    <col min="16130" max="16133" width="11.28515625" style="394" customWidth="1"/>
    <col min="16134" max="16139" width="8.7109375" style="394" customWidth="1"/>
    <col min="16140" max="16384" width="9.140625" style="394"/>
  </cols>
  <sheetData>
    <row r="1" spans="1:15" ht="15">
      <c r="C1" s="395"/>
      <c r="D1" t="s">
        <v>376</v>
      </c>
      <c r="E1"/>
    </row>
    <row r="2" spans="1:15" ht="12" customHeight="1">
      <c r="D2" s="396" t="s">
        <v>516</v>
      </c>
      <c r="E2"/>
    </row>
    <row r="3" spans="1:15" ht="12" customHeight="1">
      <c r="B3" s="397"/>
      <c r="D3" s="396" t="s">
        <v>232</v>
      </c>
      <c r="E3"/>
    </row>
    <row r="4" spans="1:15" ht="12" customHeight="1">
      <c r="A4" s="397"/>
      <c r="B4" s="397"/>
      <c r="D4" s="396" t="s">
        <v>517</v>
      </c>
      <c r="E4"/>
    </row>
    <row r="5" spans="1:15" ht="12" customHeight="1">
      <c r="A5" s="727" t="s">
        <v>233</v>
      </c>
      <c r="B5" s="727"/>
      <c r="D5" s="396" t="s">
        <v>518</v>
      </c>
      <c r="E5"/>
    </row>
    <row r="6" spans="1:15" s="399" customFormat="1" ht="14.25" customHeight="1">
      <c r="A6" s="398" t="s">
        <v>519</v>
      </c>
      <c r="B6" s="398"/>
      <c r="E6" s="400"/>
    </row>
    <row r="7" spans="1:15" s="399" customFormat="1" ht="14.25" customHeight="1">
      <c r="A7" s="398"/>
      <c r="B7" s="398"/>
      <c r="D7" s="394" t="s">
        <v>520</v>
      </c>
      <c r="E7" s="400"/>
    </row>
    <row r="8" spans="1:15" ht="14.25" customHeight="1"/>
    <row r="9" spans="1:15" ht="14.25" customHeight="1">
      <c r="A9" s="728" t="s">
        <v>533</v>
      </c>
      <c r="B9" s="728"/>
      <c r="C9" s="728"/>
      <c r="D9" s="728"/>
      <c r="E9" s="728"/>
    </row>
    <row r="10" spans="1:15" ht="14.25" customHeight="1">
      <c r="A10" s="401"/>
      <c r="B10" s="401"/>
      <c r="C10" s="401"/>
      <c r="D10" s="401"/>
      <c r="E10" s="401"/>
    </row>
    <row r="11" spans="1:15" ht="14.25" customHeight="1">
      <c r="A11" s="729" t="s">
        <v>534</v>
      </c>
      <c r="B11" s="729"/>
      <c r="C11" s="729"/>
      <c r="D11" s="729"/>
    </row>
    <row r="12" spans="1:15" ht="14.25" customHeight="1">
      <c r="E12" s="394" t="s">
        <v>521</v>
      </c>
    </row>
    <row r="13" spans="1:15" ht="14.25" customHeight="1"/>
    <row r="14" spans="1:15" ht="36" customHeight="1">
      <c r="A14" s="402" t="s">
        <v>522</v>
      </c>
      <c r="B14" s="403" t="s">
        <v>523</v>
      </c>
      <c r="C14" s="404" t="s">
        <v>524</v>
      </c>
      <c r="D14" s="405" t="s">
        <v>525</v>
      </c>
      <c r="E14" s="403" t="s">
        <v>526</v>
      </c>
    </row>
    <row r="15" spans="1:15" ht="14.25" customHeight="1">
      <c r="A15" s="402" t="s">
        <v>527</v>
      </c>
      <c r="B15" s="406"/>
      <c r="C15" s="407">
        <v>102.29</v>
      </c>
      <c r="D15" s="407">
        <v>102.29</v>
      </c>
      <c r="E15" s="408"/>
    </row>
    <row r="16" spans="1:15" ht="40.5" customHeight="1">
      <c r="A16" s="409" t="s">
        <v>528</v>
      </c>
      <c r="B16" s="410"/>
      <c r="C16" s="411">
        <v>14400</v>
      </c>
      <c r="D16" s="411">
        <v>14400</v>
      </c>
      <c r="E16" s="412"/>
      <c r="O16" s="413"/>
    </row>
    <row r="17" spans="1:7" ht="61.5" customHeight="1">
      <c r="A17" s="409" t="s">
        <v>529</v>
      </c>
      <c r="B17" s="410"/>
      <c r="C17" s="411">
        <v>165100</v>
      </c>
      <c r="D17" s="415">
        <v>165100</v>
      </c>
      <c r="E17" s="412"/>
    </row>
    <row r="18" spans="1:7" ht="69" customHeight="1">
      <c r="A18" s="409" t="s">
        <v>530</v>
      </c>
      <c r="B18" s="410"/>
      <c r="C18" s="411">
        <v>73000</v>
      </c>
      <c r="D18" s="411">
        <v>73000</v>
      </c>
      <c r="E18" s="412"/>
    </row>
    <row r="19" spans="1:7" ht="35.25" customHeight="1">
      <c r="A19" s="409" t="s">
        <v>531</v>
      </c>
      <c r="B19" s="410"/>
      <c r="C19" s="414">
        <v>1367.75</v>
      </c>
      <c r="D19" s="414">
        <v>1367.75</v>
      </c>
      <c r="E19" s="412"/>
    </row>
    <row r="20" spans="1:7" ht="49.5" customHeight="1">
      <c r="A20" s="409" t="s">
        <v>535</v>
      </c>
      <c r="B20" s="410"/>
      <c r="C20" s="414">
        <v>36917.99</v>
      </c>
      <c r="D20" s="411">
        <v>17474.47</v>
      </c>
      <c r="E20" s="408">
        <v>19443.52</v>
      </c>
    </row>
    <row r="21" spans="1:7" ht="39.75" hidden="1" customHeight="1">
      <c r="A21" s="409"/>
      <c r="B21" s="410"/>
      <c r="C21" s="414"/>
      <c r="D21" s="414"/>
      <c r="E21" s="416"/>
    </row>
    <row r="22" spans="1:7" ht="56.25" hidden="1" customHeight="1">
      <c r="A22" s="409"/>
      <c r="B22" s="410"/>
      <c r="C22" s="414"/>
      <c r="D22" s="414"/>
      <c r="E22" s="416"/>
    </row>
    <row r="23" spans="1:7" ht="13.5" customHeight="1">
      <c r="A23" s="417" t="s">
        <v>420</v>
      </c>
      <c r="B23" s="418">
        <f>SUM(B15:B21)</f>
        <v>0</v>
      </c>
      <c r="C23" s="419">
        <f>SUM(C15:C22)</f>
        <v>290888.03000000003</v>
      </c>
      <c r="D23" s="419">
        <f>SUM(D15:D22)</f>
        <v>271444.51</v>
      </c>
      <c r="E23" s="419">
        <f>SUM(E15:E21)</f>
        <v>19443.52</v>
      </c>
      <c r="F23" s="420"/>
      <c r="G23" s="420"/>
    </row>
    <row r="24" spans="1:7" ht="14.25" customHeight="1">
      <c r="A24" s="421"/>
      <c r="B24" s="421"/>
      <c r="C24" s="421"/>
      <c r="D24" s="400"/>
      <c r="E24" s="422"/>
    </row>
    <row r="25" spans="1:7" ht="14.25" customHeight="1">
      <c r="A25" s="423"/>
      <c r="B25" s="423"/>
      <c r="C25" s="423"/>
      <c r="D25" s="423"/>
      <c r="E25" s="423"/>
    </row>
    <row r="26" spans="1:7" ht="14.25" customHeight="1">
      <c r="A26" s="422" t="s">
        <v>213</v>
      </c>
      <c r="B26" s="424"/>
      <c r="C26" s="425"/>
      <c r="D26" s="730" t="s">
        <v>214</v>
      </c>
      <c r="E26" s="730"/>
    </row>
    <row r="27" spans="1:7" ht="14.25" customHeight="1">
      <c r="A27" s="423"/>
      <c r="B27" s="426" t="s">
        <v>216</v>
      </c>
      <c r="C27" s="423"/>
      <c r="D27" s="726" t="s">
        <v>532</v>
      </c>
      <c r="E27" s="726"/>
    </row>
    <row r="28" spans="1:7" ht="14.25" customHeight="1">
      <c r="A28" s="422" t="s">
        <v>267</v>
      </c>
      <c r="B28" s="424"/>
      <c r="C28" s="425"/>
      <c r="D28" s="730" t="s">
        <v>219</v>
      </c>
      <c r="E28" s="730"/>
      <c r="F28" s="427"/>
      <c r="G28" s="427"/>
    </row>
    <row r="29" spans="1:7" ht="14.25" customHeight="1">
      <c r="A29" s="423"/>
      <c r="B29" s="426" t="s">
        <v>216</v>
      </c>
      <c r="C29" s="423"/>
      <c r="D29" s="726" t="s">
        <v>532</v>
      </c>
      <c r="E29" s="726"/>
    </row>
    <row r="30" spans="1:7" ht="14.25" customHeight="1">
      <c r="A30" s="428"/>
      <c r="B30" s="428"/>
      <c r="C30" s="428"/>
      <c r="D30" s="422"/>
      <c r="E30" s="422"/>
      <c r="F30" s="429"/>
      <c r="G30" s="429"/>
    </row>
    <row r="31" spans="1:7" ht="14.25" customHeight="1">
      <c r="A31" s="423"/>
      <c r="B31" s="423"/>
      <c r="C31" s="423"/>
      <c r="D31" s="423"/>
      <c r="E31" s="423"/>
      <c r="F31" s="427"/>
      <c r="G31" s="427"/>
    </row>
    <row r="32" spans="1:7" ht="14.25" customHeight="1">
      <c r="A32" s="423"/>
      <c r="B32" s="423"/>
      <c r="C32" s="423"/>
      <c r="D32" s="423"/>
      <c r="E32" s="423"/>
    </row>
    <row r="33" spans="1:5" ht="14.25" customHeight="1">
      <c r="A33" s="423"/>
      <c r="B33" s="423"/>
      <c r="C33" s="423"/>
      <c r="D33" s="423"/>
      <c r="E33" s="423"/>
    </row>
    <row r="34" spans="1:5" ht="14.25" customHeight="1">
      <c r="A34" s="423"/>
      <c r="B34" s="423"/>
      <c r="C34" s="423"/>
      <c r="D34" s="423"/>
      <c r="E34" s="423"/>
    </row>
    <row r="35" spans="1:5" ht="14.25" customHeight="1">
      <c r="A35" s="423"/>
      <c r="B35" s="423"/>
      <c r="C35" s="423"/>
      <c r="D35" s="423"/>
      <c r="E35" s="423"/>
    </row>
    <row r="36" spans="1:5" ht="14.25" customHeight="1">
      <c r="A36" s="423"/>
      <c r="B36" s="423"/>
      <c r="C36" s="423"/>
      <c r="D36" s="423"/>
      <c r="E36" s="423"/>
    </row>
    <row r="37" spans="1:5" ht="14.25" customHeight="1">
      <c r="A37" s="423"/>
      <c r="B37" s="423"/>
      <c r="C37" s="423"/>
      <c r="D37" s="423"/>
      <c r="E37" s="423"/>
    </row>
    <row r="38" spans="1:5" ht="14.25" customHeight="1">
      <c r="A38" s="423"/>
      <c r="B38" s="423"/>
      <c r="C38" s="423"/>
      <c r="D38" s="423"/>
      <c r="E38" s="423"/>
    </row>
    <row r="39" spans="1:5" ht="14.25" customHeight="1">
      <c r="A39" s="423"/>
      <c r="B39" s="423"/>
      <c r="C39" s="423"/>
      <c r="D39" s="423"/>
      <c r="E39" s="423"/>
    </row>
    <row r="40" spans="1:5" ht="14.25" customHeight="1">
      <c r="A40" s="423"/>
      <c r="B40" s="423"/>
      <c r="C40" s="423"/>
      <c r="D40" s="423"/>
      <c r="E40" s="423"/>
    </row>
    <row r="41" spans="1:5" ht="14.25" customHeight="1">
      <c r="A41" s="423"/>
      <c r="B41" s="423"/>
      <c r="C41" s="423"/>
      <c r="D41" s="423"/>
      <c r="E41" s="423"/>
    </row>
    <row r="42" spans="1:5" ht="14.25" customHeight="1">
      <c r="A42" s="430"/>
      <c r="B42" s="430"/>
      <c r="C42" s="430"/>
      <c r="D42" s="430"/>
      <c r="E42" s="430"/>
    </row>
    <row r="43" spans="1:5" ht="14.25" customHeight="1">
      <c r="A43" s="423"/>
      <c r="B43" s="423"/>
      <c r="C43" s="423"/>
      <c r="D43" s="423"/>
      <c r="E43" s="423"/>
    </row>
    <row r="44" spans="1:5" ht="14.25" customHeight="1">
      <c r="A44" s="423"/>
      <c r="B44" s="423"/>
      <c r="C44" s="423"/>
      <c r="D44" s="423"/>
      <c r="E44" s="423"/>
    </row>
    <row r="45" spans="1:5" ht="14.25" customHeight="1">
      <c r="A45" s="423"/>
      <c r="B45" s="423"/>
      <c r="C45" s="423"/>
      <c r="D45" s="423"/>
      <c r="E45" s="423"/>
    </row>
    <row r="46" spans="1:5" ht="14.25" customHeight="1">
      <c r="A46" s="423"/>
      <c r="B46" s="423"/>
      <c r="C46" s="423"/>
      <c r="D46" s="423"/>
      <c r="E46" s="423"/>
    </row>
    <row r="47" spans="1:5" ht="14.25" customHeight="1">
      <c r="A47" s="423"/>
      <c r="B47" s="423"/>
      <c r="C47" s="423"/>
      <c r="D47" s="423"/>
      <c r="E47" s="423"/>
    </row>
    <row r="48" spans="1:5" ht="14.25" customHeight="1">
      <c r="A48" s="430"/>
      <c r="B48" s="430"/>
      <c r="C48" s="430"/>
      <c r="D48" s="430"/>
      <c r="E48" s="430"/>
    </row>
    <row r="49" spans="1:7" ht="14.25" customHeight="1">
      <c r="A49" s="423"/>
      <c r="B49" s="423"/>
      <c r="C49" s="423"/>
      <c r="D49" s="423"/>
      <c r="E49" s="423"/>
    </row>
    <row r="50" spans="1:7" ht="14.25" customHeight="1">
      <c r="A50" s="423"/>
      <c r="B50" s="423"/>
      <c r="C50" s="423"/>
      <c r="D50" s="423"/>
      <c r="E50" s="423"/>
    </row>
    <row r="51" spans="1:7" ht="14.25" customHeight="1">
      <c r="A51" s="428"/>
      <c r="B51" s="428"/>
      <c r="C51" s="428"/>
      <c r="D51" s="422"/>
      <c r="E51" s="422"/>
    </row>
    <row r="52" spans="1:7" ht="14.25" customHeight="1">
      <c r="A52" s="423"/>
      <c r="B52" s="423"/>
      <c r="C52" s="423"/>
      <c r="D52" s="423"/>
      <c r="E52" s="423"/>
      <c r="F52" s="427"/>
      <c r="G52" s="427"/>
    </row>
    <row r="53" spans="1:7" ht="14.25" customHeight="1">
      <c r="A53" s="423"/>
      <c r="B53" s="423"/>
      <c r="C53" s="423"/>
      <c r="D53" s="423"/>
      <c r="E53" s="423"/>
    </row>
    <row r="54" spans="1:7" ht="14.25" customHeight="1">
      <c r="A54" s="430"/>
      <c r="B54" s="430"/>
      <c r="C54" s="430"/>
      <c r="D54" s="430"/>
      <c r="E54" s="430"/>
    </row>
    <row r="55" spans="1:7" ht="14.25" customHeight="1">
      <c r="A55" s="430"/>
      <c r="B55" s="430"/>
      <c r="C55" s="430"/>
      <c r="D55" s="430"/>
      <c r="E55" s="430"/>
    </row>
    <row r="56" spans="1:7" ht="14.25" customHeight="1">
      <c r="A56" s="423"/>
      <c r="B56" s="423"/>
      <c r="C56" s="423"/>
      <c r="D56" s="423"/>
      <c r="E56" s="423"/>
    </row>
    <row r="57" spans="1:7" ht="14.25" customHeight="1">
      <c r="A57" s="430"/>
      <c r="B57" s="430"/>
      <c r="C57" s="430"/>
      <c r="D57" s="430"/>
      <c r="E57" s="430"/>
    </row>
    <row r="58" spans="1:7" ht="14.25" customHeight="1">
      <c r="A58" s="423"/>
      <c r="B58" s="423"/>
      <c r="C58" s="423"/>
      <c r="D58" s="423"/>
      <c r="E58" s="423"/>
    </row>
    <row r="59" spans="1:7" ht="14.25" customHeight="1">
      <c r="A59" s="423"/>
      <c r="B59" s="423"/>
      <c r="C59" s="423"/>
      <c r="D59" s="423"/>
      <c r="E59" s="423"/>
    </row>
    <row r="60" spans="1:7" ht="14.25" customHeight="1">
      <c r="A60" s="423"/>
      <c r="B60" s="423"/>
      <c r="C60" s="423"/>
      <c r="D60" s="423"/>
      <c r="E60" s="423"/>
    </row>
    <row r="61" spans="1:7" ht="14.25" customHeight="1">
      <c r="A61" s="423"/>
      <c r="B61" s="423"/>
      <c r="C61" s="423"/>
      <c r="D61" s="423"/>
      <c r="E61" s="423"/>
    </row>
    <row r="62" spans="1:7" ht="14.25" customHeight="1">
      <c r="A62" s="423"/>
      <c r="B62" s="423"/>
      <c r="C62" s="423"/>
      <c r="D62" s="423"/>
      <c r="E62" s="423"/>
    </row>
    <row r="63" spans="1:7" ht="14.25" customHeight="1">
      <c r="A63" s="423"/>
      <c r="B63" s="423"/>
      <c r="C63" s="423"/>
      <c r="D63" s="423"/>
      <c r="E63" s="423"/>
    </row>
    <row r="64" spans="1:7" ht="14.25" customHeight="1">
      <c r="A64" s="423"/>
      <c r="B64" s="423"/>
      <c r="C64" s="423"/>
      <c r="D64" s="423"/>
      <c r="E64" s="423"/>
    </row>
    <row r="65" spans="1:5" ht="14.25" customHeight="1">
      <c r="A65" s="423"/>
      <c r="B65" s="423"/>
      <c r="C65" s="423"/>
      <c r="D65" s="423"/>
      <c r="E65" s="423"/>
    </row>
    <row r="66" spans="1:5" ht="14.25" customHeight="1">
      <c r="A66" s="423"/>
      <c r="B66" s="423"/>
      <c r="C66" s="423"/>
      <c r="D66" s="423"/>
      <c r="E66" s="423"/>
    </row>
    <row r="67" spans="1:5" ht="14.25" customHeight="1">
      <c r="A67" s="428"/>
      <c r="B67" s="428"/>
      <c r="C67" s="428"/>
      <c r="D67" s="422"/>
      <c r="E67" s="422"/>
    </row>
    <row r="68" spans="1:5" ht="14.25" customHeight="1">
      <c r="A68" s="423"/>
      <c r="B68" s="423"/>
      <c r="C68" s="423"/>
      <c r="D68" s="423"/>
      <c r="E68" s="423"/>
    </row>
    <row r="69" spans="1:5" ht="14.25" customHeight="1">
      <c r="A69" s="423"/>
      <c r="B69" s="423"/>
      <c r="C69" s="423"/>
      <c r="D69" s="423"/>
      <c r="E69" s="423"/>
    </row>
    <row r="70" spans="1:5" ht="14.25" customHeight="1">
      <c r="A70" s="423"/>
      <c r="B70" s="423"/>
      <c r="C70" s="423"/>
      <c r="D70" s="423"/>
      <c r="E70" s="423"/>
    </row>
    <row r="71" spans="1:5" ht="14.25" customHeight="1">
      <c r="A71" s="423"/>
      <c r="B71" s="423"/>
      <c r="C71" s="423"/>
      <c r="D71" s="423"/>
      <c r="E71" s="423"/>
    </row>
    <row r="72" spans="1:5" ht="14.25" customHeight="1">
      <c r="A72" s="423"/>
      <c r="B72" s="423"/>
      <c r="C72" s="423"/>
      <c r="D72" s="423"/>
      <c r="E72" s="423"/>
    </row>
    <row r="73" spans="1:5" ht="14.25" customHeight="1">
      <c r="A73" s="423"/>
      <c r="B73" s="423"/>
      <c r="C73" s="423"/>
      <c r="D73" s="423"/>
      <c r="E73" s="423"/>
    </row>
    <row r="74" spans="1:5" ht="14.25" customHeight="1">
      <c r="A74" s="423"/>
      <c r="B74" s="423"/>
      <c r="C74" s="423"/>
      <c r="D74" s="423"/>
      <c r="E74" s="423"/>
    </row>
    <row r="75" spans="1:5" ht="14.25" customHeight="1">
      <c r="A75" s="423"/>
      <c r="B75" s="423"/>
      <c r="C75" s="423"/>
      <c r="D75" s="423"/>
      <c r="E75" s="423"/>
    </row>
    <row r="76" spans="1:5" ht="14.25" customHeight="1">
      <c r="A76" s="428"/>
      <c r="B76" s="428"/>
      <c r="C76" s="428"/>
      <c r="D76" s="422"/>
      <c r="E76" s="422"/>
    </row>
    <row r="77" spans="1:5" ht="14.25" customHeight="1">
      <c r="A77" s="423"/>
      <c r="B77" s="423"/>
      <c r="C77" s="423"/>
      <c r="D77" s="423"/>
      <c r="E77" s="423"/>
    </row>
    <row r="78" spans="1:5" ht="14.25" customHeight="1">
      <c r="A78" s="423"/>
      <c r="B78" s="423"/>
      <c r="C78" s="423"/>
      <c r="D78" s="423"/>
      <c r="E78" s="423"/>
    </row>
    <row r="79" spans="1:5" ht="14.25" customHeight="1">
      <c r="A79" s="423"/>
      <c r="B79" s="423"/>
      <c r="C79" s="423"/>
      <c r="D79" s="423"/>
      <c r="E79" s="423"/>
    </row>
    <row r="80" spans="1:5" ht="14.25" customHeight="1">
      <c r="A80" s="423"/>
      <c r="B80" s="423"/>
      <c r="C80" s="423"/>
      <c r="D80" s="423"/>
      <c r="E80" s="423"/>
    </row>
    <row r="81" spans="1:7" ht="14.25" customHeight="1">
      <c r="A81" s="423"/>
      <c r="B81" s="423"/>
      <c r="C81" s="423"/>
      <c r="D81" s="423"/>
      <c r="E81" s="423"/>
    </row>
    <row r="82" spans="1:7" ht="14.25" customHeight="1">
      <c r="A82" s="423"/>
      <c r="B82" s="423"/>
      <c r="C82" s="423"/>
      <c r="D82" s="423"/>
      <c r="E82" s="423"/>
    </row>
    <row r="83" spans="1:7" ht="14.25" customHeight="1">
      <c r="A83" s="423"/>
      <c r="B83" s="423"/>
      <c r="C83" s="423"/>
      <c r="D83" s="423"/>
      <c r="E83" s="423"/>
    </row>
    <row r="84" spans="1:7" ht="14.25" customHeight="1">
      <c r="A84" s="423"/>
      <c r="B84" s="423"/>
      <c r="C84" s="423"/>
      <c r="D84" s="423"/>
      <c r="E84" s="423"/>
    </row>
    <row r="85" spans="1:7" ht="14.25" customHeight="1">
      <c r="A85" s="423"/>
      <c r="B85" s="423"/>
      <c r="C85" s="423"/>
      <c r="D85" s="423"/>
      <c r="E85" s="423"/>
    </row>
    <row r="86" spans="1:7" ht="14.25" customHeight="1">
      <c r="A86" s="421"/>
      <c r="B86" s="421"/>
      <c r="C86" s="421"/>
      <c r="D86" s="423"/>
      <c r="E86" s="423"/>
    </row>
    <row r="87" spans="1:7" ht="14.25" customHeight="1">
      <c r="A87" s="423"/>
      <c r="B87" s="423"/>
      <c r="C87" s="423"/>
      <c r="D87" s="423"/>
      <c r="E87" s="423"/>
    </row>
    <row r="88" spans="1:7" ht="14.25" customHeight="1">
      <c r="A88" s="423"/>
      <c r="B88" s="423"/>
      <c r="C88" s="423"/>
      <c r="D88" s="423"/>
      <c r="E88" s="423"/>
    </row>
    <row r="89" spans="1:7" ht="14.25" customHeight="1">
      <c r="A89" s="423"/>
      <c r="B89" s="423"/>
      <c r="C89" s="423"/>
      <c r="D89" s="423"/>
      <c r="E89" s="423"/>
    </row>
    <row r="90" spans="1:7" ht="14.25" customHeight="1">
      <c r="A90" s="423"/>
      <c r="B90" s="423"/>
      <c r="C90" s="423"/>
      <c r="D90" s="423"/>
      <c r="E90" s="423"/>
    </row>
    <row r="91" spans="1:7" ht="14.25" customHeight="1">
      <c r="A91" s="423"/>
      <c r="B91" s="423"/>
      <c r="C91" s="423"/>
      <c r="D91" s="423"/>
      <c r="E91" s="423"/>
    </row>
    <row r="92" spans="1:7" ht="14.25" customHeight="1">
      <c r="A92" s="423"/>
      <c r="B92" s="423"/>
      <c r="C92" s="423"/>
      <c r="D92" s="423"/>
      <c r="E92" s="423"/>
    </row>
    <row r="93" spans="1:7" ht="14.25" customHeight="1">
      <c r="A93" s="428"/>
      <c r="B93" s="428"/>
      <c r="C93" s="428"/>
      <c r="D93" s="422"/>
      <c r="E93" s="422"/>
      <c r="F93" s="427"/>
      <c r="G93" s="427"/>
    </row>
    <row r="94" spans="1:7" ht="14.25" customHeight="1">
      <c r="A94" s="430"/>
      <c r="B94" s="430"/>
      <c r="C94" s="430"/>
      <c r="D94" s="430"/>
      <c r="E94" s="430"/>
    </row>
    <row r="95" spans="1:7" ht="14.25" customHeight="1">
      <c r="A95" s="423"/>
      <c r="B95" s="423"/>
      <c r="C95" s="423"/>
      <c r="D95" s="423"/>
      <c r="E95" s="423"/>
    </row>
    <row r="96" spans="1:7" ht="14.25" customHeight="1">
      <c r="A96" s="423"/>
      <c r="B96" s="423"/>
      <c r="C96" s="423"/>
      <c r="D96" s="423"/>
      <c r="E96" s="423"/>
    </row>
    <row r="97" spans="1:7" ht="14.25" customHeight="1">
      <c r="A97" s="430"/>
      <c r="B97" s="430"/>
      <c r="C97" s="430"/>
      <c r="D97" s="430"/>
      <c r="E97" s="430"/>
    </row>
    <row r="98" spans="1:7" ht="14.25" customHeight="1">
      <c r="A98" s="423"/>
      <c r="B98" s="423"/>
      <c r="C98" s="423"/>
      <c r="D98" s="423"/>
      <c r="E98" s="423"/>
    </row>
    <row r="99" spans="1:7" ht="14.25" customHeight="1">
      <c r="A99" s="423"/>
      <c r="B99" s="423"/>
      <c r="C99" s="423"/>
      <c r="D99" s="423"/>
      <c r="E99" s="423"/>
    </row>
    <row r="100" spans="1:7" ht="14.25" customHeight="1">
      <c r="A100" s="423"/>
      <c r="B100" s="423"/>
      <c r="C100" s="423"/>
      <c r="D100" s="423"/>
      <c r="E100" s="423"/>
      <c r="F100" s="427"/>
      <c r="G100" s="427"/>
    </row>
    <row r="101" spans="1:7" ht="14.25" customHeight="1">
      <c r="A101" s="430"/>
      <c r="B101" s="430"/>
      <c r="C101" s="430"/>
      <c r="D101" s="430"/>
      <c r="E101" s="430"/>
    </row>
    <row r="102" spans="1:7" ht="14.25" customHeight="1">
      <c r="A102" s="430"/>
      <c r="B102" s="430"/>
      <c r="C102" s="430"/>
      <c r="D102" s="430"/>
      <c r="E102" s="430"/>
    </row>
    <row r="103" spans="1:7" ht="14.25" customHeight="1">
      <c r="A103" s="428"/>
      <c r="B103" s="428"/>
      <c r="C103" s="428"/>
      <c r="D103" s="422"/>
      <c r="E103" s="422"/>
    </row>
    <row r="104" spans="1:7" ht="14.25" customHeight="1">
      <c r="A104" s="423"/>
      <c r="B104" s="423"/>
      <c r="C104" s="423"/>
      <c r="D104" s="423"/>
      <c r="E104" s="423"/>
    </row>
    <row r="105" spans="1:7" ht="14.25" customHeight="1">
      <c r="A105" s="423"/>
      <c r="B105" s="423"/>
      <c r="C105" s="423"/>
      <c r="D105" s="423"/>
      <c r="E105" s="423"/>
    </row>
    <row r="106" spans="1:7" ht="14.25" customHeight="1">
      <c r="A106" s="428"/>
      <c r="B106" s="428"/>
      <c r="C106" s="422"/>
      <c r="D106" s="422"/>
      <c r="E106" s="422"/>
    </row>
    <row r="107" spans="1:7" ht="14.25" customHeight="1">
      <c r="A107" s="421"/>
      <c r="B107" s="421"/>
      <c r="C107" s="421"/>
      <c r="D107" s="422"/>
      <c r="E107" s="422"/>
    </row>
    <row r="108" spans="1:7" ht="14.25" customHeight="1">
      <c r="A108" s="423"/>
      <c r="B108" s="423"/>
      <c r="C108" s="423"/>
      <c r="D108" s="423"/>
      <c r="E108" s="423"/>
      <c r="F108" s="429"/>
      <c r="G108" s="429"/>
    </row>
    <row r="109" spans="1:7" ht="14.25" customHeight="1">
      <c r="A109" s="423"/>
      <c r="B109" s="423"/>
      <c r="C109" s="423"/>
      <c r="D109" s="423"/>
      <c r="E109" s="423"/>
      <c r="F109" s="427"/>
      <c r="G109" s="427"/>
    </row>
    <row r="110" spans="1:7" ht="14.25" customHeight="1">
      <c r="A110" s="423"/>
      <c r="B110" s="423"/>
      <c r="C110" s="423"/>
      <c r="D110" s="423"/>
      <c r="E110" s="423"/>
    </row>
    <row r="111" spans="1:7" ht="14.25" customHeight="1">
      <c r="A111" s="423"/>
      <c r="B111" s="423"/>
      <c r="C111" s="423"/>
      <c r="D111" s="423"/>
      <c r="E111" s="423"/>
    </row>
    <row r="112" spans="1:7" ht="14.25" customHeight="1">
      <c r="A112" s="423"/>
      <c r="B112" s="423"/>
      <c r="C112" s="423"/>
      <c r="D112" s="423"/>
      <c r="E112" s="423"/>
    </row>
    <row r="113" spans="1:7" ht="14.25" customHeight="1">
      <c r="A113" s="423"/>
      <c r="B113" s="423"/>
      <c r="C113" s="423"/>
      <c r="D113" s="423"/>
      <c r="E113" s="423"/>
      <c r="F113" s="427"/>
      <c r="G113" s="427"/>
    </row>
    <row r="114" spans="1:7" ht="14.25" customHeight="1">
      <c r="A114" s="423"/>
      <c r="B114" s="423"/>
      <c r="C114" s="423"/>
      <c r="D114" s="423"/>
      <c r="E114" s="423"/>
    </row>
    <row r="115" spans="1:7" ht="14.25" customHeight="1">
      <c r="A115" s="423"/>
      <c r="B115" s="423"/>
      <c r="C115" s="423"/>
      <c r="D115" s="423"/>
      <c r="E115" s="423"/>
    </row>
    <row r="116" spans="1:7" ht="14.25" customHeight="1">
      <c r="A116" s="423"/>
      <c r="B116" s="423"/>
      <c r="C116" s="423"/>
      <c r="D116" s="423"/>
      <c r="E116" s="423"/>
    </row>
    <row r="117" spans="1:7" ht="14.25" customHeight="1">
      <c r="A117" s="423"/>
      <c r="B117" s="423"/>
      <c r="C117" s="423"/>
      <c r="D117" s="423"/>
      <c r="E117" s="423"/>
    </row>
    <row r="118" spans="1:7" ht="14.25" customHeight="1">
      <c r="A118" s="423"/>
      <c r="B118" s="423"/>
      <c r="C118" s="423"/>
      <c r="D118" s="423"/>
      <c r="E118" s="423"/>
    </row>
    <row r="119" spans="1:7" ht="14.25" customHeight="1">
      <c r="A119" s="423"/>
      <c r="B119" s="423"/>
      <c r="C119" s="423"/>
      <c r="D119" s="423"/>
      <c r="E119" s="423"/>
    </row>
    <row r="120" spans="1:7" ht="14.25" customHeight="1">
      <c r="A120" s="423"/>
      <c r="B120" s="423"/>
      <c r="C120" s="423"/>
      <c r="D120" s="423"/>
      <c r="E120" s="423"/>
    </row>
    <row r="121" spans="1:7" ht="14.25" customHeight="1">
      <c r="A121" s="423"/>
      <c r="B121" s="423"/>
      <c r="C121" s="423"/>
      <c r="D121" s="423"/>
      <c r="E121" s="423"/>
    </row>
    <row r="122" spans="1:7" ht="14.25" customHeight="1">
      <c r="A122" s="423"/>
      <c r="B122" s="423"/>
      <c r="C122" s="423"/>
      <c r="D122" s="423"/>
      <c r="E122" s="423"/>
    </row>
    <row r="123" spans="1:7" ht="14.25" customHeight="1">
      <c r="A123" s="423"/>
      <c r="B123" s="423"/>
      <c r="C123" s="423"/>
      <c r="D123" s="423"/>
      <c r="E123" s="423"/>
    </row>
    <row r="124" spans="1:7" ht="14.25" customHeight="1">
      <c r="A124" s="431"/>
      <c r="B124" s="431"/>
      <c r="C124" s="431"/>
      <c r="D124" s="431"/>
      <c r="E124" s="431"/>
    </row>
    <row r="125" spans="1:7" ht="14.25" customHeight="1">
      <c r="A125" s="430"/>
      <c r="B125" s="430"/>
      <c r="C125" s="430"/>
      <c r="D125" s="430"/>
      <c r="E125" s="430"/>
    </row>
    <row r="126" spans="1:7" ht="14.25" customHeight="1">
      <c r="A126" s="430"/>
      <c r="B126" s="430"/>
      <c r="C126" s="430"/>
      <c r="D126" s="430"/>
      <c r="E126" s="430"/>
    </row>
    <row r="127" spans="1:7" ht="14.25" customHeight="1">
      <c r="A127" s="423"/>
      <c r="B127" s="423"/>
      <c r="C127" s="423"/>
      <c r="D127" s="423"/>
      <c r="E127" s="423"/>
    </row>
    <row r="128" spans="1:7" ht="14.25" customHeight="1">
      <c r="A128" s="430"/>
      <c r="B128" s="430"/>
      <c r="C128" s="430"/>
      <c r="D128" s="430"/>
      <c r="E128" s="430"/>
    </row>
    <row r="129" spans="1:5" ht="14.25" customHeight="1">
      <c r="A129" s="423"/>
      <c r="B129" s="423"/>
      <c r="C129" s="423"/>
      <c r="D129" s="423"/>
      <c r="E129" s="423"/>
    </row>
    <row r="130" spans="1:5" ht="14.25" customHeight="1">
      <c r="A130" s="430"/>
      <c r="B130" s="430"/>
      <c r="C130" s="430"/>
      <c r="D130" s="430"/>
      <c r="E130" s="430"/>
    </row>
    <row r="131" spans="1:5" ht="14.25" customHeight="1">
      <c r="A131" s="423"/>
      <c r="B131" s="423"/>
      <c r="C131" s="423"/>
      <c r="D131" s="423"/>
      <c r="E131" s="423"/>
    </row>
    <row r="132" spans="1:5" ht="14.25" customHeight="1">
      <c r="A132" s="423"/>
      <c r="B132" s="423"/>
      <c r="C132" s="423"/>
      <c r="D132" s="423"/>
      <c r="E132" s="423"/>
    </row>
    <row r="133" spans="1:5" ht="14.25" customHeight="1">
      <c r="A133" s="423"/>
      <c r="B133" s="423"/>
      <c r="C133" s="423"/>
      <c r="D133" s="423"/>
      <c r="E133" s="423"/>
    </row>
    <row r="134" spans="1:5" ht="14.25" customHeight="1">
      <c r="A134" s="423"/>
      <c r="B134" s="423"/>
      <c r="C134" s="423"/>
      <c r="D134" s="423"/>
      <c r="E134" s="423"/>
    </row>
    <row r="135" spans="1:5" ht="14.25" customHeight="1">
      <c r="A135" s="423"/>
      <c r="B135" s="423"/>
      <c r="C135" s="423"/>
      <c r="D135" s="423"/>
      <c r="E135" s="423"/>
    </row>
    <row r="136" spans="1:5" ht="14.25" customHeight="1">
      <c r="A136" s="423"/>
      <c r="B136" s="423"/>
      <c r="C136" s="423"/>
      <c r="D136" s="423"/>
      <c r="E136" s="423"/>
    </row>
    <row r="137" spans="1:5" ht="14.25" customHeight="1">
      <c r="A137" s="432"/>
      <c r="B137" s="432"/>
      <c r="C137" s="432"/>
      <c r="D137" s="432"/>
      <c r="E137" s="432"/>
    </row>
    <row r="138" spans="1:5" ht="14.25" customHeight="1">
      <c r="A138" s="432"/>
      <c r="B138" s="432"/>
      <c r="C138" s="432"/>
      <c r="D138" s="432"/>
      <c r="E138" s="432"/>
    </row>
    <row r="139" spans="1:5" ht="14.25" customHeight="1">
      <c r="A139" s="421"/>
      <c r="B139" s="421"/>
      <c r="C139" s="421"/>
      <c r="D139" s="422"/>
      <c r="E139" s="422"/>
    </row>
    <row r="140" spans="1:5" ht="14.25" customHeight="1">
      <c r="A140" s="423"/>
      <c r="B140" s="423"/>
      <c r="C140" s="423"/>
      <c r="D140" s="423"/>
      <c r="E140" s="423"/>
    </row>
    <row r="141" spans="1:5" ht="14.25" customHeight="1">
      <c r="A141" s="423"/>
      <c r="B141" s="423"/>
      <c r="C141" s="423"/>
      <c r="D141" s="423"/>
      <c r="E141" s="423"/>
    </row>
    <row r="142" spans="1:5" ht="14.25" customHeight="1">
      <c r="A142" s="423"/>
      <c r="B142" s="423"/>
      <c r="C142" s="423"/>
      <c r="D142" s="423"/>
      <c r="E142" s="423"/>
    </row>
    <row r="143" spans="1:5" ht="14.25" customHeight="1">
      <c r="A143" s="423"/>
      <c r="B143" s="423"/>
      <c r="C143" s="423"/>
      <c r="D143" s="423"/>
      <c r="E143" s="423"/>
    </row>
    <row r="144" spans="1:5" ht="14.25" customHeight="1">
      <c r="A144" s="423"/>
      <c r="B144" s="423"/>
      <c r="C144" s="423"/>
      <c r="D144" s="423"/>
      <c r="E144" s="423"/>
    </row>
    <row r="145" spans="1:5" ht="14.25" customHeight="1">
      <c r="A145" s="423"/>
      <c r="B145" s="423"/>
      <c r="C145" s="423"/>
      <c r="D145" s="423"/>
      <c r="E145" s="423"/>
    </row>
    <row r="146" spans="1:5" ht="14.25" customHeight="1">
      <c r="A146" s="423"/>
      <c r="B146" s="423"/>
      <c r="C146" s="423"/>
      <c r="D146" s="423"/>
      <c r="E146" s="423"/>
    </row>
    <row r="147" spans="1:5" ht="14.25" customHeight="1">
      <c r="A147" s="423"/>
      <c r="B147" s="423"/>
      <c r="C147" s="423"/>
      <c r="D147" s="423"/>
      <c r="E147" s="423"/>
    </row>
    <row r="148" spans="1:5" ht="14.25" customHeight="1">
      <c r="A148" s="421"/>
      <c r="B148" s="421"/>
      <c r="C148" s="421"/>
      <c r="D148" s="422"/>
      <c r="E148" s="422"/>
    </row>
    <row r="149" spans="1:5" ht="14.25" customHeight="1">
      <c r="A149" s="423"/>
      <c r="B149" s="423"/>
      <c r="C149" s="423"/>
      <c r="D149" s="423"/>
      <c r="E149" s="423"/>
    </row>
    <row r="150" spans="1:5" ht="12" customHeight="1">
      <c r="A150" s="423"/>
      <c r="B150" s="423"/>
      <c r="C150" s="423"/>
      <c r="D150" s="423"/>
      <c r="E150" s="423"/>
    </row>
    <row r="151" spans="1:5" ht="12" customHeight="1">
      <c r="A151" s="423"/>
      <c r="B151" s="423"/>
      <c r="C151" s="423"/>
      <c r="D151" s="423"/>
      <c r="E151" s="423"/>
    </row>
    <row r="152" spans="1:5" ht="12" customHeight="1">
      <c r="A152" s="423"/>
      <c r="B152" s="423"/>
      <c r="C152" s="423"/>
      <c r="D152" s="423"/>
      <c r="E152" s="423"/>
    </row>
    <row r="153" spans="1:5" ht="12" customHeight="1">
      <c r="A153" s="423"/>
      <c r="B153" s="423"/>
      <c r="C153" s="423"/>
      <c r="D153" s="423"/>
      <c r="E153" s="423"/>
    </row>
    <row r="154" spans="1:5" ht="12" customHeight="1">
      <c r="A154" s="423"/>
      <c r="B154" s="423"/>
      <c r="C154" s="423"/>
      <c r="D154" s="423"/>
      <c r="E154" s="423"/>
    </row>
    <row r="155" spans="1:5" ht="12" customHeight="1">
      <c r="A155" s="423"/>
      <c r="B155" s="423"/>
      <c r="C155" s="423"/>
      <c r="D155" s="423"/>
      <c r="E155" s="423"/>
    </row>
    <row r="156" spans="1:5" ht="12" customHeight="1">
      <c r="A156" s="423"/>
      <c r="B156" s="423"/>
      <c r="C156" s="423"/>
      <c r="D156" s="423"/>
      <c r="E156" s="423"/>
    </row>
    <row r="157" spans="1:5" ht="12" customHeight="1">
      <c r="A157" s="423"/>
      <c r="B157" s="423"/>
      <c r="C157" s="423"/>
      <c r="D157" s="423"/>
      <c r="E157" s="423"/>
    </row>
    <row r="158" spans="1:5" ht="12.75" customHeight="1">
      <c r="A158" s="423"/>
      <c r="B158" s="423"/>
      <c r="C158" s="423"/>
      <c r="D158" s="423"/>
      <c r="E158" s="423"/>
    </row>
    <row r="159" spans="1:5" ht="12" hidden="1" customHeight="1">
      <c r="A159" s="432"/>
      <c r="B159" s="432"/>
      <c r="C159" s="432"/>
      <c r="D159" s="432"/>
      <c r="E159" s="432"/>
    </row>
    <row r="160" spans="1:5">
      <c r="A160" s="433"/>
      <c r="B160" s="433"/>
      <c r="C160" s="433"/>
      <c r="D160" s="433"/>
      <c r="E160" s="433"/>
    </row>
    <row r="161" spans="1:9">
      <c r="A161" s="433"/>
      <c r="B161" s="433"/>
      <c r="C161" s="433"/>
      <c r="D161" s="433"/>
      <c r="E161" s="433"/>
    </row>
    <row r="162" spans="1:9" s="433" customFormat="1" ht="15.75" customHeight="1"/>
    <row r="163" spans="1:9" s="433" customFormat="1" ht="11.45" customHeight="1"/>
    <row r="164" spans="1:9" s="433" customFormat="1" ht="13.5" customHeight="1"/>
    <row r="165" spans="1:9" s="433" customFormat="1" ht="14.45" customHeight="1">
      <c r="A165" s="394"/>
      <c r="B165" s="394"/>
      <c r="C165" s="394"/>
      <c r="D165" s="394"/>
      <c r="E165" s="394"/>
    </row>
    <row r="166" spans="1:9" s="433" customFormat="1">
      <c r="A166" s="394"/>
      <c r="B166" s="394"/>
      <c r="C166" s="394"/>
      <c r="D166" s="394"/>
      <c r="E166" s="394"/>
      <c r="F166" s="434"/>
      <c r="G166" s="434"/>
      <c r="H166" s="434"/>
      <c r="I166" s="434"/>
    </row>
  </sheetData>
  <mergeCells count="7">
    <mergeCell ref="D29:E29"/>
    <mergeCell ref="A5:B5"/>
    <mergeCell ref="A9:E9"/>
    <mergeCell ref="A11:D11"/>
    <mergeCell ref="D26:E26"/>
    <mergeCell ref="D27:E27"/>
    <mergeCell ref="D28:E28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42D26-2422-406E-A519-ED383C269463}">
  <dimension ref="A1:S35"/>
  <sheetViews>
    <sheetView workbookViewId="0">
      <selection activeCell="Y19" sqref="Y19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6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506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304"/>
      <c r="B7" s="304"/>
      <c r="C7" s="304"/>
      <c r="D7" s="304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304"/>
      <c r="O7" s="304"/>
      <c r="P7" s="304"/>
      <c r="Q7" s="304"/>
      <c r="R7" s="304"/>
      <c r="S7" s="304"/>
    </row>
    <row r="8" spans="1:19" ht="12" customHeight="1">
      <c r="A8" s="30"/>
      <c r="B8" s="301"/>
      <c r="C8" s="301"/>
      <c r="D8" s="301"/>
      <c r="E8" s="301"/>
      <c r="F8" s="301"/>
      <c r="G8" s="301"/>
      <c r="H8" s="21"/>
      <c r="I8" s="21"/>
      <c r="J8" s="692"/>
      <c r="K8" s="692"/>
      <c r="N8" s="304"/>
      <c r="O8" s="304"/>
      <c r="P8" s="304"/>
      <c r="Q8" s="304"/>
      <c r="R8" s="304"/>
      <c r="S8" s="304"/>
    </row>
    <row r="9" spans="1:19" ht="12.75">
      <c r="A9" s="31"/>
      <c r="B9" s="32"/>
      <c r="C9" s="32"/>
      <c r="D9" s="33"/>
      <c r="E9" s="301"/>
      <c r="F9" s="301"/>
      <c r="G9" s="301"/>
      <c r="H9" s="21"/>
      <c r="I9" s="305" t="s">
        <v>314</v>
      </c>
      <c r="J9" s="698" t="s">
        <v>315</v>
      </c>
      <c r="K9" s="698"/>
      <c r="L9" s="698"/>
      <c r="M9" s="698"/>
      <c r="N9" s="698"/>
      <c r="O9" s="698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340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228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341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303" t="s">
        <v>331</v>
      </c>
      <c r="C16" s="302" t="s">
        <v>332</v>
      </c>
      <c r="D16" s="302" t="s">
        <v>333</v>
      </c>
      <c r="E16" s="10" t="s">
        <v>331</v>
      </c>
      <c r="F16" s="302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33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23.2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/>
    </row>
    <row r="23" spans="1:19" ht="12.75">
      <c r="A23" s="53" t="s">
        <v>359</v>
      </c>
      <c r="B23" s="47"/>
      <c r="C23" s="48"/>
      <c r="D23" s="18"/>
      <c r="E23" s="49"/>
      <c r="F23" s="48"/>
      <c r="G23" s="50"/>
      <c r="H23" s="47"/>
      <c r="I23" s="48"/>
      <c r="J23" s="48">
        <v>1000</v>
      </c>
      <c r="K23" s="18"/>
      <c r="L23" s="51">
        <f t="shared" si="0"/>
        <v>1000</v>
      </c>
      <c r="M23" s="47"/>
      <c r="N23" s="48"/>
      <c r="O23" s="48"/>
      <c r="P23" s="48"/>
      <c r="Q23" s="49"/>
      <c r="R23" s="49"/>
      <c r="S23" s="51">
        <f t="shared" si="1"/>
        <v>0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47"/>
      <c r="N24" s="48"/>
      <c r="O24" s="48"/>
      <c r="P24" s="48"/>
      <c r="Q24" s="49"/>
      <c r="R24" s="49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47"/>
      <c r="N25" s="48"/>
      <c r="O25" s="48"/>
      <c r="P25" s="48"/>
      <c r="Q25" s="49"/>
      <c r="R25" s="49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55"/>
      <c r="N26" s="56"/>
      <c r="O26" s="56"/>
      <c r="P26" s="56"/>
      <c r="Q26" s="57"/>
      <c r="R26" s="57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0</v>
      </c>
      <c r="D27" s="61">
        <f t="shared" si="2"/>
        <v>0</v>
      </c>
      <c r="E27" s="61">
        <f t="shared" si="2"/>
        <v>0</v>
      </c>
      <c r="F27" s="61">
        <f t="shared" si="2"/>
        <v>0</v>
      </c>
      <c r="G27" s="62">
        <f t="shared" si="2"/>
        <v>0</v>
      </c>
      <c r="H27" s="60">
        <f t="shared" si="2"/>
        <v>0</v>
      </c>
      <c r="I27" s="61">
        <f t="shared" si="2"/>
        <v>0</v>
      </c>
      <c r="J27" s="61">
        <f t="shared" si="2"/>
        <v>1000</v>
      </c>
      <c r="K27" s="61">
        <f t="shared" si="2"/>
        <v>0</v>
      </c>
      <c r="L27" s="62">
        <f t="shared" si="2"/>
        <v>1000</v>
      </c>
      <c r="M27" s="60">
        <f t="shared" si="2"/>
        <v>0</v>
      </c>
      <c r="N27" s="61">
        <f t="shared" si="2"/>
        <v>0</v>
      </c>
      <c r="O27" s="61">
        <f t="shared" si="2"/>
        <v>0</v>
      </c>
      <c r="P27" s="61">
        <f t="shared" si="2"/>
        <v>0</v>
      </c>
      <c r="Q27" s="61">
        <f t="shared" si="2"/>
        <v>0</v>
      </c>
      <c r="R27" s="61">
        <f t="shared" si="2"/>
        <v>0</v>
      </c>
      <c r="S27" s="62">
        <f t="shared" si="2"/>
        <v>0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  <c r="L29" s="184"/>
      <c r="M29" s="184"/>
      <c r="N29" s="184"/>
      <c r="O29" s="184"/>
      <c r="P29" s="184"/>
      <c r="Q29" s="184"/>
      <c r="R29" s="184"/>
      <c r="S29" s="184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301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301"/>
    </row>
    <row r="32" spans="1:19" ht="12.75" customHeight="1">
      <c r="A32" s="301"/>
      <c r="B32" s="301"/>
      <c r="C32" s="301"/>
      <c r="H32" s="301"/>
      <c r="K32" s="21"/>
      <c r="L32" s="21"/>
      <c r="M32" s="301"/>
      <c r="N32" s="301"/>
      <c r="O32" s="301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301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301"/>
    </row>
    <row r="35" spans="1:16" ht="12.75" customHeight="1"/>
  </sheetData>
  <mergeCells count="37">
    <mergeCell ref="L33:P33"/>
    <mergeCell ref="A34:B34"/>
    <mergeCell ref="G34:H34"/>
    <mergeCell ref="Q15:Q16"/>
    <mergeCell ref="R15:R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S15:S16"/>
    <mergeCell ref="J9:O9"/>
    <mergeCell ref="P9:Q9"/>
    <mergeCell ref="R9:S9"/>
    <mergeCell ref="I10:O10"/>
    <mergeCell ref="H11:O11"/>
    <mergeCell ref="R11:S11"/>
    <mergeCell ref="J8:K8"/>
    <mergeCell ref="O1:S2"/>
    <mergeCell ref="B2:M2"/>
    <mergeCell ref="A5:S5"/>
    <mergeCell ref="D6:L6"/>
    <mergeCell ref="E7:L7"/>
  </mergeCells>
  <dataValidations count="1">
    <dataValidation type="whole" allowBlank="1" showInputMessage="1" showErrorMessage="1" error="1&lt;=kodas&lt;5501" sqref="Q10:Q11" xr:uid="{E03AD13C-05B6-4C10-85E7-8977A90BD86A}">
      <formula1>1</formula1>
      <formula2>5501</formula2>
    </dataValidation>
  </dataValidations>
  <pageMargins left="0.11811023622047245" right="0.11811023622047245" top="0.35433070866141736" bottom="0.74803149606299213" header="0.31496062992125984" footer="0.31496062992125984"/>
  <pageSetup paperSize="9" scale="8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6F8FA-2DB1-4076-B973-94222ED91A2C}">
  <sheetPr>
    <pageSetUpPr fitToPage="1"/>
  </sheetPr>
  <dimension ref="A1:S40"/>
  <sheetViews>
    <sheetView workbookViewId="0">
      <selection activeCell="V15" sqref="V15:V16"/>
    </sheetView>
  </sheetViews>
  <sheetFormatPr defaultRowHeight="12"/>
  <cols>
    <col min="1" max="1" width="23.42578125" style="2" customWidth="1"/>
    <col min="2" max="2" width="7.85546875" style="2" customWidth="1"/>
    <col min="3" max="3" width="7.42578125" style="2" customWidth="1"/>
    <col min="4" max="4" width="7.5703125" style="2" customWidth="1"/>
    <col min="5" max="5" width="6.5703125" style="2" customWidth="1"/>
    <col min="6" max="6" width="6.7109375" style="2" customWidth="1"/>
    <col min="7" max="7" width="7.42578125" style="2" customWidth="1"/>
    <col min="8" max="8" width="7.710937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9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.85546875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505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189"/>
      <c r="B7" s="189"/>
      <c r="C7" s="189"/>
      <c r="D7" s="189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189"/>
      <c r="O7" s="189"/>
      <c r="P7" s="189"/>
      <c r="Q7" s="189"/>
      <c r="R7" s="189"/>
      <c r="S7" s="189"/>
    </row>
    <row r="8" spans="1:19" ht="12" customHeight="1">
      <c r="A8" s="30"/>
      <c r="B8" s="186"/>
      <c r="C8" s="186"/>
      <c r="D8" s="186"/>
      <c r="E8" s="186"/>
      <c r="F8" s="186"/>
      <c r="G8" s="186"/>
      <c r="H8" s="21"/>
      <c r="I8" s="21"/>
      <c r="J8" s="692"/>
      <c r="K8" s="692"/>
      <c r="N8" s="189"/>
      <c r="O8" s="189"/>
      <c r="P8" s="189"/>
      <c r="Q8" s="189"/>
      <c r="R8" s="189"/>
      <c r="S8" s="189"/>
    </row>
    <row r="9" spans="1:19" ht="12.75">
      <c r="A9" s="31"/>
      <c r="B9" s="32"/>
      <c r="C9" s="32"/>
      <c r="D9" s="33"/>
      <c r="E9" s="186"/>
      <c r="F9" s="186"/>
      <c r="G9" s="186"/>
      <c r="H9" s="21"/>
      <c r="I9" s="190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469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23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31" t="s">
        <v>470</v>
      </c>
      <c r="I12" s="731"/>
      <c r="J12" s="731"/>
      <c r="K12" s="731"/>
      <c r="L12" s="731"/>
      <c r="M12" s="731"/>
      <c r="N12" s="731"/>
      <c r="O12" s="731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732"/>
      <c r="I13" s="732"/>
      <c r="J13" s="732"/>
      <c r="K13" s="732"/>
      <c r="L13" s="732"/>
      <c r="M13" s="732"/>
      <c r="N13" s="732"/>
      <c r="O13" s="732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188" t="s">
        <v>331</v>
      </c>
      <c r="C16" s="187" t="s">
        <v>332</v>
      </c>
      <c r="D16" s="187" t="s">
        <v>333</v>
      </c>
      <c r="E16" s="10" t="s">
        <v>331</v>
      </c>
      <c r="F16" s="187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/>
      <c r="C23" s="48"/>
      <c r="D23" s="18"/>
      <c r="E23" s="49"/>
      <c r="F23" s="48"/>
      <c r="G23" s="50"/>
      <c r="H23" s="47">
        <v>200</v>
      </c>
      <c r="I23" s="48"/>
      <c r="J23" s="48">
        <v>200</v>
      </c>
      <c r="K23" s="18"/>
      <c r="L23" s="51">
        <f t="shared" si="0"/>
        <v>400</v>
      </c>
      <c r="M23" s="81"/>
      <c r="N23" s="82"/>
      <c r="O23" s="82">
        <v>120</v>
      </c>
      <c r="P23" s="82"/>
      <c r="Q23" s="83"/>
      <c r="R23" s="83"/>
      <c r="S23" s="51">
        <f t="shared" si="1"/>
        <v>120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177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81"/>
      <c r="N25" s="82"/>
      <c r="O25" s="177"/>
      <c r="P25" s="82"/>
      <c r="Q25" s="83"/>
      <c r="R25" s="83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84"/>
      <c r="N26" s="85"/>
      <c r="O26" s="176"/>
      <c r="P26" s="85"/>
      <c r="Q26" s="86"/>
      <c r="R26" s="86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0</v>
      </c>
      <c r="D27" s="61">
        <f t="shared" si="2"/>
        <v>0</v>
      </c>
      <c r="E27" s="61">
        <f t="shared" si="2"/>
        <v>0</v>
      </c>
      <c r="F27" s="61">
        <f t="shared" si="2"/>
        <v>0</v>
      </c>
      <c r="G27" s="62">
        <f t="shared" si="2"/>
        <v>0</v>
      </c>
      <c r="H27" s="60">
        <f t="shared" si="2"/>
        <v>200</v>
      </c>
      <c r="I27" s="61">
        <f t="shared" si="2"/>
        <v>0</v>
      </c>
      <c r="J27" s="61">
        <f t="shared" si="2"/>
        <v>200</v>
      </c>
      <c r="K27" s="61">
        <f t="shared" si="2"/>
        <v>0</v>
      </c>
      <c r="L27" s="62">
        <f t="shared" si="2"/>
        <v>400</v>
      </c>
      <c r="M27" s="87">
        <f t="shared" si="2"/>
        <v>0</v>
      </c>
      <c r="N27" s="88">
        <f t="shared" si="2"/>
        <v>0</v>
      </c>
      <c r="O27" s="88">
        <f t="shared" si="2"/>
        <v>120</v>
      </c>
      <c r="P27" s="88">
        <f t="shared" si="2"/>
        <v>0</v>
      </c>
      <c r="Q27" s="88">
        <f t="shared" si="2"/>
        <v>0</v>
      </c>
      <c r="R27" s="88">
        <f t="shared" si="2"/>
        <v>0</v>
      </c>
      <c r="S27" s="89">
        <f t="shared" si="2"/>
        <v>120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186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186"/>
    </row>
    <row r="32" spans="1:19" ht="12.75" customHeight="1">
      <c r="A32" s="186"/>
      <c r="B32" s="186"/>
      <c r="C32" s="186"/>
      <c r="H32" s="186"/>
      <c r="K32" s="21"/>
      <c r="L32" s="21"/>
      <c r="M32" s="186"/>
      <c r="N32" s="186"/>
      <c r="O32" s="186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186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186"/>
    </row>
    <row r="35" spans="1:16" ht="12.75" customHeight="1">
      <c r="A35" s="75"/>
      <c r="B35" s="75"/>
      <c r="C35" s="75"/>
      <c r="D35" s="75"/>
      <c r="E35" s="75"/>
      <c r="F35" s="75"/>
      <c r="G35" s="75"/>
      <c r="H35" s="75"/>
      <c r="I35" s="75"/>
    </row>
    <row r="36" spans="1:16">
      <c r="A36" s="75"/>
      <c r="B36" s="75"/>
      <c r="C36" s="75"/>
      <c r="D36" s="75"/>
      <c r="E36" s="75"/>
      <c r="F36" s="75"/>
      <c r="G36" s="75"/>
      <c r="H36" s="75"/>
      <c r="I36" s="75"/>
    </row>
    <row r="37" spans="1:16">
      <c r="A37" s="75"/>
      <c r="B37" s="75"/>
      <c r="C37" s="75"/>
      <c r="D37" s="75"/>
      <c r="E37" s="75"/>
      <c r="F37" s="75"/>
      <c r="G37" s="75"/>
      <c r="H37" s="75"/>
      <c r="I37" s="75"/>
    </row>
    <row r="38" spans="1:16">
      <c r="A38" s="75"/>
      <c r="B38" s="75"/>
      <c r="C38" s="75"/>
      <c r="D38" s="75"/>
      <c r="E38" s="75"/>
      <c r="F38" s="75"/>
      <c r="G38" s="75"/>
      <c r="H38" s="75"/>
      <c r="I38" s="75"/>
    </row>
    <row r="39" spans="1:16">
      <c r="A39" s="75"/>
      <c r="B39" s="75"/>
      <c r="C39" s="75"/>
      <c r="D39" s="75"/>
      <c r="E39" s="75"/>
      <c r="F39" s="75"/>
      <c r="G39" s="75"/>
      <c r="H39" s="75"/>
      <c r="I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  <c r="I40" s="75"/>
    </row>
  </sheetData>
  <mergeCells count="38">
    <mergeCell ref="L33:P33"/>
    <mergeCell ref="A34:B34"/>
    <mergeCell ref="G34:H34"/>
    <mergeCell ref="A40:H40"/>
    <mergeCell ref="H12:O13"/>
    <mergeCell ref="B15:D15"/>
    <mergeCell ref="E15:G15"/>
    <mergeCell ref="H15:H16"/>
    <mergeCell ref="I15:I16"/>
    <mergeCell ref="J15:J16"/>
    <mergeCell ref="Q15:Q16"/>
    <mergeCell ref="R15:R16"/>
    <mergeCell ref="S15:S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  <mergeCell ref="A14:A16"/>
    <mergeCell ref="B14:G14"/>
    <mergeCell ref="H14:L14"/>
    <mergeCell ref="M14:S14"/>
    <mergeCell ref="J9:O9"/>
    <mergeCell ref="P9:Q9"/>
    <mergeCell ref="R9:S9"/>
    <mergeCell ref="I10:O10"/>
    <mergeCell ref="H11:O11"/>
    <mergeCell ref="R11:S11"/>
    <mergeCell ref="J8:K8"/>
    <mergeCell ref="O1:S2"/>
    <mergeCell ref="B2:M2"/>
    <mergeCell ref="A5:S5"/>
    <mergeCell ref="D6:L6"/>
    <mergeCell ref="E7:L7"/>
  </mergeCells>
  <dataValidations count="1">
    <dataValidation type="whole" allowBlank="1" showInputMessage="1" showErrorMessage="1" error="1&lt;=kodas&lt;5501" sqref="Q10:Q11" xr:uid="{2D50C317-79EB-4D8D-A686-2C745E5FF5DE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70"/>
  <sheetViews>
    <sheetView workbookViewId="0">
      <selection activeCell="Q20" sqref="Q20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16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2" spans="1:16" ht="5.25" customHeight="1"/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4" spans="1:16" ht="2.25" customHeight="1"/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>
      <c r="A23" s="537" t="s">
        <v>19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23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29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140695</v>
      </c>
      <c r="J30" s="323">
        <f>SUM(J31+J42+J61+J82+J89+J109+J135+J154+J164)</f>
        <v>140695</v>
      </c>
      <c r="K30" s="324">
        <f>SUM(K31+K42+K61+K82+K89+K109+K135+K154+K164)</f>
        <v>133522.07999999999</v>
      </c>
      <c r="L30" s="323">
        <f>SUM(L31+L42+L61+L82+L89+L109+L135+L154+L164)</f>
        <v>133522.07999999999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129795</v>
      </c>
      <c r="J31" s="323">
        <f>SUM(J32+J38)</f>
        <v>129795</v>
      </c>
      <c r="K31" s="325">
        <f>SUM(K32+K38)</f>
        <v>123195</v>
      </c>
      <c r="L31" s="326">
        <f>SUM(L32+L38)</f>
        <v>123195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128395</v>
      </c>
      <c r="J32" s="323">
        <f>SUM(J33)</f>
        <v>128395</v>
      </c>
      <c r="K32" s="324">
        <f>SUM(K33)</f>
        <v>121795</v>
      </c>
      <c r="L32" s="323">
        <f>SUM(L33)</f>
        <v>121795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128395</v>
      </c>
      <c r="J33" s="323">
        <f t="shared" ref="J33:L34" si="0">SUM(J34)</f>
        <v>128395</v>
      </c>
      <c r="K33" s="323">
        <f t="shared" si="0"/>
        <v>121795</v>
      </c>
      <c r="L33" s="323">
        <f t="shared" si="0"/>
        <v>121795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128395</v>
      </c>
      <c r="J34" s="324">
        <f t="shared" si="0"/>
        <v>128395</v>
      </c>
      <c r="K34" s="324">
        <f t="shared" si="0"/>
        <v>121795</v>
      </c>
      <c r="L34" s="324">
        <f t="shared" si="0"/>
        <v>121795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128395</v>
      </c>
      <c r="J35" s="328">
        <v>128395</v>
      </c>
      <c r="K35" s="328">
        <v>121795</v>
      </c>
      <c r="L35" s="328">
        <v>121795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1400</v>
      </c>
      <c r="J38" s="323">
        <f t="shared" si="1"/>
        <v>1400</v>
      </c>
      <c r="K38" s="324">
        <f t="shared" si="1"/>
        <v>1400</v>
      </c>
      <c r="L38" s="323">
        <f t="shared" si="1"/>
        <v>1400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1400</v>
      </c>
      <c r="J39" s="323">
        <f t="shared" si="1"/>
        <v>1400</v>
      </c>
      <c r="K39" s="323">
        <f t="shared" si="1"/>
        <v>1400</v>
      </c>
      <c r="L39" s="323">
        <f t="shared" si="1"/>
        <v>1400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1400</v>
      </c>
      <c r="J40" s="323">
        <f t="shared" si="1"/>
        <v>1400</v>
      </c>
      <c r="K40" s="323">
        <f t="shared" si="1"/>
        <v>1400</v>
      </c>
      <c r="L40" s="323">
        <f t="shared" si="1"/>
        <v>1400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1400</v>
      </c>
      <c r="J41" s="328">
        <v>1400</v>
      </c>
      <c r="K41" s="328">
        <v>1400</v>
      </c>
      <c r="L41" s="328">
        <v>1400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10400</v>
      </c>
      <c r="J42" s="331">
        <f t="shared" si="2"/>
        <v>10400</v>
      </c>
      <c r="K42" s="330">
        <f t="shared" si="2"/>
        <v>9827.08</v>
      </c>
      <c r="L42" s="330">
        <f t="shared" si="2"/>
        <v>9827.08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10400</v>
      </c>
      <c r="J43" s="324">
        <f t="shared" si="2"/>
        <v>10400</v>
      </c>
      <c r="K43" s="323">
        <f t="shared" si="2"/>
        <v>9827.08</v>
      </c>
      <c r="L43" s="324">
        <f t="shared" si="2"/>
        <v>9827.08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10400</v>
      </c>
      <c r="J44" s="324">
        <f t="shared" si="2"/>
        <v>10400</v>
      </c>
      <c r="K44" s="326">
        <f t="shared" si="2"/>
        <v>9827.08</v>
      </c>
      <c r="L44" s="326">
        <f t="shared" si="2"/>
        <v>9827.08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10400</v>
      </c>
      <c r="J45" s="332">
        <f>SUM(J46:J60)</f>
        <v>10400</v>
      </c>
      <c r="K45" s="333">
        <f>SUM(K46:K60)</f>
        <v>9827.08</v>
      </c>
      <c r="L45" s="333">
        <f>SUM(L46:L60)</f>
        <v>9827.08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customHeight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700</v>
      </c>
      <c r="J47" s="328">
        <v>700</v>
      </c>
      <c r="K47" s="328">
        <v>700</v>
      </c>
      <c r="L47" s="328">
        <v>700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400</v>
      </c>
      <c r="J48" s="328">
        <v>400</v>
      </c>
      <c r="K48" s="328">
        <v>400</v>
      </c>
      <c r="L48" s="328">
        <v>400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1200</v>
      </c>
      <c r="J49" s="328">
        <v>1200</v>
      </c>
      <c r="K49" s="328">
        <v>627.08000000000004</v>
      </c>
      <c r="L49" s="328">
        <v>627.08000000000004</v>
      </c>
      <c r="Q49" s="247"/>
      <c r="R49"/>
    </row>
    <row r="50" spans="1:18" ht="25.5" customHeight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300</v>
      </c>
      <c r="J50" s="328">
        <v>300</v>
      </c>
      <c r="K50" s="328">
        <v>300</v>
      </c>
      <c r="L50" s="328">
        <v>300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700</v>
      </c>
      <c r="J55" s="328">
        <v>700</v>
      </c>
      <c r="K55" s="328">
        <v>700</v>
      </c>
      <c r="L55" s="328">
        <v>700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1500</v>
      </c>
      <c r="J58" s="328">
        <v>1500</v>
      </c>
      <c r="K58" s="328">
        <v>1500</v>
      </c>
      <c r="L58" s="328">
        <v>1500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5600</v>
      </c>
      <c r="J60" s="328">
        <v>5600</v>
      </c>
      <c r="K60" s="328">
        <v>5600</v>
      </c>
      <c r="L60" s="328">
        <v>5600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500</v>
      </c>
      <c r="J135" s="335">
        <f>SUM(J136+J141+J149)</f>
        <v>500</v>
      </c>
      <c r="K135" s="324">
        <f>SUM(K136+K141+K149)</f>
        <v>500</v>
      </c>
      <c r="L135" s="323">
        <f>SUM(L136+L141+L149)</f>
        <v>500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500</v>
      </c>
      <c r="J149" s="335">
        <f t="shared" si="15"/>
        <v>500</v>
      </c>
      <c r="K149" s="324">
        <f t="shared" si="15"/>
        <v>500</v>
      </c>
      <c r="L149" s="323">
        <f t="shared" si="15"/>
        <v>500</v>
      </c>
    </row>
    <row r="150" spans="1:12" hidden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500</v>
      </c>
      <c r="J150" s="341">
        <f t="shared" si="15"/>
        <v>500</v>
      </c>
      <c r="K150" s="333">
        <f t="shared" si="15"/>
        <v>500</v>
      </c>
      <c r="L150" s="332">
        <f t="shared" si="15"/>
        <v>500</v>
      </c>
    </row>
    <row r="151" spans="1:12" hidden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500</v>
      </c>
      <c r="J151" s="335">
        <f>SUM(J152:J153)</f>
        <v>500</v>
      </c>
      <c r="K151" s="324">
        <f>SUM(K152:K153)</f>
        <v>500</v>
      </c>
      <c r="L151" s="323">
        <f>SUM(L152:L153)</f>
        <v>500</v>
      </c>
    </row>
    <row r="152" spans="1:12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500</v>
      </c>
      <c r="J152" s="343">
        <v>500</v>
      </c>
      <c r="K152" s="343">
        <v>500</v>
      </c>
      <c r="L152" s="343">
        <v>500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customHeight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12705</v>
      </c>
      <c r="J180" s="335">
        <f>SUM(J181+J234+J299)</f>
        <v>12705</v>
      </c>
      <c r="K180" s="324">
        <f>SUM(K181+K234+K299)</f>
        <v>12705</v>
      </c>
      <c r="L180" s="323">
        <f>SUM(L181+L234+L299)</f>
        <v>12705</v>
      </c>
    </row>
    <row r="181" spans="1:12" ht="25.5" customHeight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12705</v>
      </c>
      <c r="J181" s="330">
        <f>SUM(J182+J205+J212+J224+J228)</f>
        <v>12705</v>
      </c>
      <c r="K181" s="330">
        <f>SUM(K182+K205+K212+K224+K228)</f>
        <v>12705</v>
      </c>
      <c r="L181" s="330">
        <f>SUM(L182+L205+L212+L224+L228)</f>
        <v>12705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12705</v>
      </c>
      <c r="J205" s="337">
        <f t="shared" si="20"/>
        <v>12705</v>
      </c>
      <c r="K205" s="325">
        <f t="shared" si="20"/>
        <v>12705</v>
      </c>
      <c r="L205" s="326">
        <f t="shared" si="20"/>
        <v>12705</v>
      </c>
    </row>
    <row r="206" spans="1:12" ht="25.5" hidden="1" customHeight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12705</v>
      </c>
      <c r="J206" s="335">
        <f t="shared" si="20"/>
        <v>12705</v>
      </c>
      <c r="K206" s="324">
        <f t="shared" si="20"/>
        <v>12705</v>
      </c>
      <c r="L206" s="323">
        <f t="shared" si="20"/>
        <v>12705</v>
      </c>
    </row>
    <row r="207" spans="1:12" ht="25.5" hidden="1" customHeight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12705</v>
      </c>
      <c r="J207" s="336">
        <f>SUM(J208:J211)</f>
        <v>12705</v>
      </c>
      <c r="K207" s="331">
        <f>SUM(K208:K211)</f>
        <v>12705</v>
      </c>
      <c r="L207" s="330">
        <f>SUM(L208:L211)</f>
        <v>12705</v>
      </c>
    </row>
    <row r="208" spans="1:12" ht="38.25" customHeight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12705</v>
      </c>
      <c r="J208" s="329">
        <v>12705</v>
      </c>
      <c r="K208" s="329">
        <v>12705</v>
      </c>
      <c r="L208" s="329">
        <v>12705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153400</v>
      </c>
      <c r="J364" s="338">
        <f>SUM(J30+J180)</f>
        <v>153400</v>
      </c>
      <c r="K364" s="338">
        <f>SUM(K30+K180)</f>
        <v>146227.07999999999</v>
      </c>
      <c r="L364" s="338">
        <f>SUM(L30+L180)</f>
        <v>146227.07999999999</v>
      </c>
    </row>
    <row r="365" spans="1:12" ht="4.5" customHeight="1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5.2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18:L18"/>
    <mergeCell ref="A22:I22"/>
    <mergeCell ref="A23:I23"/>
    <mergeCell ref="A29:F29"/>
    <mergeCell ref="A27:F28"/>
    <mergeCell ref="G27:G28"/>
    <mergeCell ref="H27:H28"/>
    <mergeCell ref="I27:J27"/>
    <mergeCell ref="A26:I26"/>
    <mergeCell ref="G6:K6"/>
    <mergeCell ref="K367:L367"/>
    <mergeCell ref="D370:G370"/>
    <mergeCell ref="K370:L370"/>
    <mergeCell ref="G25:H25"/>
    <mergeCell ref="K27:K28"/>
    <mergeCell ref="L27:L28"/>
    <mergeCell ref="A7:L7"/>
    <mergeCell ref="G8:K8"/>
    <mergeCell ref="A9:L9"/>
    <mergeCell ref="G10:K10"/>
    <mergeCell ref="G11:K11"/>
    <mergeCell ref="B13:L13"/>
    <mergeCell ref="G15:K15"/>
    <mergeCell ref="G16:K16"/>
    <mergeCell ref="E17:K17"/>
  </mergeCells>
  <pageMargins left="1.1023622047244095" right="0.11811023622047245" top="0" bottom="0" header="0.31496062992125984" footer="0.31496062992125984"/>
  <pageSetup paperSize="9" scale="85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D66F8-C046-4D4F-9364-A9D2D822439E}">
  <sheetPr>
    <pageSetUpPr fitToPage="1"/>
  </sheetPr>
  <dimension ref="A1:S40"/>
  <sheetViews>
    <sheetView workbookViewId="0">
      <selection activeCell="V22" sqref="V22"/>
    </sheetView>
  </sheetViews>
  <sheetFormatPr defaultRowHeight="12"/>
  <cols>
    <col min="1" max="1" width="23.42578125" style="2" customWidth="1"/>
    <col min="2" max="2" width="7.85546875" style="2" customWidth="1"/>
    <col min="3" max="3" width="7.42578125" style="2" customWidth="1"/>
    <col min="4" max="4" width="7.5703125" style="2" customWidth="1"/>
    <col min="5" max="5" width="6.5703125" style="2" customWidth="1"/>
    <col min="6" max="6" width="6.7109375" style="2" customWidth="1"/>
    <col min="7" max="7" width="7.42578125" style="2" customWidth="1"/>
    <col min="8" max="8" width="7.710937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9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.85546875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507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189"/>
      <c r="B7" s="189"/>
      <c r="C7" s="189"/>
      <c r="D7" s="189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189"/>
      <c r="O7" s="189"/>
      <c r="P7" s="189"/>
      <c r="Q7" s="189"/>
      <c r="R7" s="189"/>
      <c r="S7" s="189"/>
    </row>
    <row r="8" spans="1:19" ht="12" customHeight="1">
      <c r="A8" s="30"/>
      <c r="B8" s="186"/>
      <c r="C8" s="186"/>
      <c r="D8" s="186"/>
      <c r="E8" s="186"/>
      <c r="F8" s="186"/>
      <c r="G8" s="186"/>
      <c r="H8" s="21"/>
      <c r="I8" s="21"/>
      <c r="J8" s="692"/>
      <c r="K8" s="692"/>
      <c r="N8" s="189"/>
      <c r="O8" s="189"/>
      <c r="P8" s="189"/>
      <c r="Q8" s="189"/>
      <c r="R8" s="189"/>
      <c r="S8" s="189"/>
    </row>
    <row r="9" spans="1:19" ht="12.75">
      <c r="A9" s="31"/>
      <c r="B9" s="32"/>
      <c r="C9" s="32"/>
      <c r="D9" s="33"/>
      <c r="E9" s="186"/>
      <c r="F9" s="186"/>
      <c r="G9" s="186"/>
      <c r="H9" s="21"/>
      <c r="I9" s="190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469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271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31" t="s">
        <v>470</v>
      </c>
      <c r="I12" s="731"/>
      <c r="J12" s="731"/>
      <c r="K12" s="731"/>
      <c r="L12" s="731"/>
      <c r="M12" s="731"/>
      <c r="N12" s="731"/>
      <c r="O12" s="731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732"/>
      <c r="I13" s="732"/>
      <c r="J13" s="732"/>
      <c r="K13" s="732"/>
      <c r="L13" s="732"/>
      <c r="M13" s="732"/>
      <c r="N13" s="732"/>
      <c r="O13" s="732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188" t="s">
        <v>331</v>
      </c>
      <c r="C16" s="187" t="s">
        <v>332</v>
      </c>
      <c r="D16" s="187" t="s">
        <v>333</v>
      </c>
      <c r="E16" s="10" t="s">
        <v>331</v>
      </c>
      <c r="F16" s="187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/>
      <c r="C23" s="48"/>
      <c r="D23" s="18"/>
      <c r="E23" s="49"/>
      <c r="F23" s="48"/>
      <c r="G23" s="50"/>
      <c r="H23" s="47">
        <v>1300</v>
      </c>
      <c r="I23" s="48"/>
      <c r="J23" s="48">
        <v>700</v>
      </c>
      <c r="K23" s="18"/>
      <c r="L23" s="51">
        <f t="shared" si="0"/>
        <v>2000</v>
      </c>
      <c r="M23" s="81"/>
      <c r="N23" s="82"/>
      <c r="O23" s="82">
        <v>290</v>
      </c>
      <c r="P23" s="82"/>
      <c r="Q23" s="83"/>
      <c r="R23" s="83"/>
      <c r="S23" s="51">
        <f t="shared" si="1"/>
        <v>290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177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81"/>
      <c r="N25" s="82"/>
      <c r="O25" s="177"/>
      <c r="P25" s="82"/>
      <c r="Q25" s="83"/>
      <c r="R25" s="83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84"/>
      <c r="N26" s="85"/>
      <c r="O26" s="176"/>
      <c r="P26" s="85"/>
      <c r="Q26" s="86"/>
      <c r="R26" s="86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0</v>
      </c>
      <c r="D27" s="61">
        <f t="shared" si="2"/>
        <v>0</v>
      </c>
      <c r="E27" s="61">
        <f t="shared" si="2"/>
        <v>0</v>
      </c>
      <c r="F27" s="61">
        <f t="shared" si="2"/>
        <v>0</v>
      </c>
      <c r="G27" s="62">
        <f t="shared" si="2"/>
        <v>0</v>
      </c>
      <c r="H27" s="60">
        <f t="shared" si="2"/>
        <v>1300</v>
      </c>
      <c r="I27" s="61">
        <f t="shared" si="2"/>
        <v>0</v>
      </c>
      <c r="J27" s="61">
        <f t="shared" si="2"/>
        <v>700</v>
      </c>
      <c r="K27" s="61">
        <f t="shared" si="2"/>
        <v>0</v>
      </c>
      <c r="L27" s="62">
        <f t="shared" si="2"/>
        <v>2000</v>
      </c>
      <c r="M27" s="87">
        <f t="shared" si="2"/>
        <v>0</v>
      </c>
      <c r="N27" s="88">
        <f t="shared" si="2"/>
        <v>0</v>
      </c>
      <c r="O27" s="88">
        <f t="shared" si="2"/>
        <v>290</v>
      </c>
      <c r="P27" s="88">
        <f t="shared" si="2"/>
        <v>0</v>
      </c>
      <c r="Q27" s="88">
        <f t="shared" si="2"/>
        <v>0</v>
      </c>
      <c r="R27" s="88">
        <f t="shared" si="2"/>
        <v>0</v>
      </c>
      <c r="S27" s="89">
        <f t="shared" si="2"/>
        <v>290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186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186"/>
    </row>
    <row r="32" spans="1:19" ht="12.75" customHeight="1">
      <c r="A32" s="186"/>
      <c r="B32" s="186"/>
      <c r="C32" s="186"/>
      <c r="H32" s="186"/>
      <c r="K32" s="21"/>
      <c r="L32" s="21"/>
      <c r="M32" s="186"/>
      <c r="N32" s="186"/>
      <c r="O32" s="186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186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186"/>
    </row>
    <row r="35" spans="1:16" ht="12.75" customHeight="1">
      <c r="A35" s="75"/>
      <c r="B35" s="75"/>
      <c r="C35" s="75"/>
      <c r="D35" s="75"/>
      <c r="E35" s="75"/>
      <c r="F35" s="75"/>
      <c r="G35" s="75"/>
      <c r="H35" s="75"/>
      <c r="I35" s="75"/>
    </row>
    <row r="36" spans="1:16">
      <c r="A36" s="75"/>
      <c r="B36" s="75"/>
      <c r="C36" s="75"/>
      <c r="D36" s="75"/>
      <c r="E36" s="75"/>
      <c r="F36" s="75"/>
      <c r="G36" s="75"/>
      <c r="H36" s="75"/>
      <c r="I36" s="75"/>
    </row>
    <row r="37" spans="1:16">
      <c r="A37" s="75"/>
      <c r="B37" s="75"/>
      <c r="C37" s="75"/>
      <c r="D37" s="75"/>
      <c r="E37" s="75"/>
      <c r="F37" s="75"/>
      <c r="G37" s="75"/>
      <c r="H37" s="75"/>
      <c r="I37" s="75"/>
    </row>
    <row r="38" spans="1:16">
      <c r="A38" s="75"/>
      <c r="B38" s="75"/>
      <c r="C38" s="75"/>
      <c r="D38" s="75"/>
      <c r="E38" s="75"/>
      <c r="F38" s="75"/>
      <c r="G38" s="75"/>
      <c r="H38" s="75"/>
      <c r="I38" s="75"/>
    </row>
    <row r="39" spans="1:16">
      <c r="A39" s="75"/>
      <c r="B39" s="75"/>
      <c r="C39" s="75"/>
      <c r="D39" s="75"/>
      <c r="E39" s="75"/>
      <c r="F39" s="75"/>
      <c r="G39" s="75"/>
      <c r="H39" s="75"/>
      <c r="I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  <c r="I40" s="75"/>
    </row>
  </sheetData>
  <mergeCells count="38">
    <mergeCell ref="L33:P33"/>
    <mergeCell ref="A34:B34"/>
    <mergeCell ref="G34:H34"/>
    <mergeCell ref="A40:H40"/>
    <mergeCell ref="Q15:Q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  <mergeCell ref="H12:O13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R15:R16"/>
    <mergeCell ref="S15:S16"/>
    <mergeCell ref="J9:O9"/>
    <mergeCell ref="P9:Q9"/>
    <mergeCell ref="R9:S9"/>
    <mergeCell ref="I10:O10"/>
    <mergeCell ref="H11:O11"/>
    <mergeCell ref="R11:S11"/>
    <mergeCell ref="J8:K8"/>
    <mergeCell ref="O1:S2"/>
    <mergeCell ref="B2:M2"/>
    <mergeCell ref="A5:S5"/>
    <mergeCell ref="D6:L6"/>
    <mergeCell ref="E7:L7"/>
  </mergeCells>
  <dataValidations count="1">
    <dataValidation type="whole" allowBlank="1" showInputMessage="1" showErrorMessage="1" error="1&lt;=kodas&lt;5501" sqref="Q10:Q11" xr:uid="{E828B95C-EB98-4184-8B3E-6221805D8CE3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7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618E1-A90B-4F3C-8008-BC750CE23491}">
  <sheetPr>
    <pageSetUpPr fitToPage="1"/>
  </sheetPr>
  <dimension ref="A1:S40"/>
  <sheetViews>
    <sheetView workbookViewId="0">
      <selection activeCell="W17" sqref="W17"/>
    </sheetView>
  </sheetViews>
  <sheetFormatPr defaultRowHeight="12"/>
  <cols>
    <col min="1" max="1" width="23.42578125" style="2" customWidth="1"/>
    <col min="2" max="2" width="7.85546875" style="2" customWidth="1"/>
    <col min="3" max="3" width="7.42578125" style="2" customWidth="1"/>
    <col min="4" max="4" width="7.5703125" style="2" customWidth="1"/>
    <col min="5" max="5" width="6.5703125" style="2" customWidth="1"/>
    <col min="6" max="6" width="6.7109375" style="2" customWidth="1"/>
    <col min="7" max="7" width="7.42578125" style="2" customWidth="1"/>
    <col min="8" max="8" width="7.710937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9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.85546875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71"/>
      <c r="B6" s="371"/>
      <c r="C6" s="371"/>
      <c r="D6" s="696" t="s">
        <v>507</v>
      </c>
      <c r="E6" s="696"/>
      <c r="F6" s="696"/>
      <c r="G6" s="696"/>
      <c r="H6" s="696"/>
      <c r="I6" s="696"/>
      <c r="J6" s="696"/>
      <c r="K6" s="696"/>
      <c r="L6" s="696"/>
      <c r="M6" s="29"/>
      <c r="N6" s="371"/>
      <c r="O6" s="371"/>
      <c r="P6" s="371"/>
      <c r="Q6" s="371"/>
      <c r="R6" s="371"/>
      <c r="S6" s="371"/>
    </row>
    <row r="7" spans="1:19" ht="12" customHeight="1">
      <c r="A7" s="371"/>
      <c r="B7" s="371"/>
      <c r="C7" s="371"/>
      <c r="D7" s="371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371"/>
      <c r="O7" s="371"/>
      <c r="P7" s="371"/>
      <c r="Q7" s="371"/>
      <c r="R7" s="371"/>
      <c r="S7" s="371"/>
    </row>
    <row r="8" spans="1:19" ht="12" customHeight="1">
      <c r="A8" s="30"/>
      <c r="B8" s="370"/>
      <c r="C8" s="370"/>
      <c r="D8" s="370"/>
      <c r="E8" s="370"/>
      <c r="F8" s="370"/>
      <c r="G8" s="370"/>
      <c r="H8" s="21"/>
      <c r="I8" s="21"/>
      <c r="J8" s="692"/>
      <c r="K8" s="692"/>
      <c r="N8" s="371"/>
      <c r="O8" s="371"/>
      <c r="P8" s="371"/>
      <c r="Q8" s="371"/>
      <c r="R8" s="371"/>
      <c r="S8" s="371"/>
    </row>
    <row r="9" spans="1:19" ht="12.75">
      <c r="A9" s="31"/>
      <c r="B9" s="32"/>
      <c r="C9" s="32"/>
      <c r="D9" s="33"/>
      <c r="E9" s="370"/>
      <c r="F9" s="370"/>
      <c r="G9" s="370"/>
      <c r="H9" s="21"/>
      <c r="I9" s="374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469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269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31" t="s">
        <v>470</v>
      </c>
      <c r="I12" s="731"/>
      <c r="J12" s="731"/>
      <c r="K12" s="731"/>
      <c r="L12" s="731"/>
      <c r="M12" s="731"/>
      <c r="N12" s="731"/>
      <c r="O12" s="731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732"/>
      <c r="I13" s="732"/>
      <c r="J13" s="732"/>
      <c r="K13" s="732"/>
      <c r="L13" s="732"/>
      <c r="M13" s="732"/>
      <c r="N13" s="732"/>
      <c r="O13" s="732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372" t="s">
        <v>331</v>
      </c>
      <c r="C16" s="373" t="s">
        <v>332</v>
      </c>
      <c r="D16" s="373" t="s">
        <v>333</v>
      </c>
      <c r="E16" s="10" t="s">
        <v>331</v>
      </c>
      <c r="F16" s="373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/>
      <c r="C23" s="48"/>
      <c r="D23" s="18"/>
      <c r="E23" s="49"/>
      <c r="F23" s="48"/>
      <c r="G23" s="50"/>
      <c r="H23" s="47">
        <v>200</v>
      </c>
      <c r="I23" s="48"/>
      <c r="J23" s="48">
        <v>200</v>
      </c>
      <c r="K23" s="18"/>
      <c r="L23" s="51">
        <f t="shared" si="0"/>
        <v>400</v>
      </c>
      <c r="M23" s="81"/>
      <c r="N23" s="82"/>
      <c r="O23" s="82">
        <v>51</v>
      </c>
      <c r="P23" s="82"/>
      <c r="Q23" s="83"/>
      <c r="R23" s="83"/>
      <c r="S23" s="51">
        <f t="shared" si="1"/>
        <v>51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177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81"/>
      <c r="N25" s="82"/>
      <c r="O25" s="177"/>
      <c r="P25" s="82"/>
      <c r="Q25" s="83"/>
      <c r="R25" s="83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84"/>
      <c r="N26" s="85"/>
      <c r="O26" s="176"/>
      <c r="P26" s="85"/>
      <c r="Q26" s="86"/>
      <c r="R26" s="86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0</v>
      </c>
      <c r="D27" s="61">
        <f t="shared" si="2"/>
        <v>0</v>
      </c>
      <c r="E27" s="61">
        <f t="shared" si="2"/>
        <v>0</v>
      </c>
      <c r="F27" s="61">
        <f t="shared" si="2"/>
        <v>0</v>
      </c>
      <c r="G27" s="62">
        <f t="shared" si="2"/>
        <v>0</v>
      </c>
      <c r="H27" s="60">
        <f t="shared" si="2"/>
        <v>200</v>
      </c>
      <c r="I27" s="61">
        <f t="shared" si="2"/>
        <v>0</v>
      </c>
      <c r="J27" s="61">
        <f t="shared" si="2"/>
        <v>200</v>
      </c>
      <c r="K27" s="61">
        <f t="shared" si="2"/>
        <v>0</v>
      </c>
      <c r="L27" s="62">
        <f t="shared" si="2"/>
        <v>400</v>
      </c>
      <c r="M27" s="87">
        <f t="shared" si="2"/>
        <v>0</v>
      </c>
      <c r="N27" s="88">
        <f t="shared" si="2"/>
        <v>0</v>
      </c>
      <c r="O27" s="88">
        <f t="shared" si="2"/>
        <v>51</v>
      </c>
      <c r="P27" s="88">
        <f t="shared" si="2"/>
        <v>0</v>
      </c>
      <c r="Q27" s="88">
        <f t="shared" si="2"/>
        <v>0</v>
      </c>
      <c r="R27" s="88">
        <f t="shared" si="2"/>
        <v>0</v>
      </c>
      <c r="S27" s="89">
        <f t="shared" si="2"/>
        <v>51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370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370"/>
    </row>
    <row r="32" spans="1:19" ht="12.75" customHeight="1">
      <c r="A32" s="370"/>
      <c r="B32" s="370"/>
      <c r="C32" s="370"/>
      <c r="H32" s="370"/>
      <c r="K32" s="21"/>
      <c r="L32" s="21"/>
      <c r="M32" s="370"/>
      <c r="N32" s="370"/>
      <c r="O32" s="370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370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370"/>
    </row>
    <row r="35" spans="1:16" ht="12.75" customHeight="1">
      <c r="A35" s="75"/>
      <c r="B35" s="75"/>
      <c r="C35" s="75"/>
      <c r="D35" s="75"/>
      <c r="E35" s="75"/>
      <c r="F35" s="75"/>
      <c r="G35" s="75"/>
      <c r="H35" s="75"/>
      <c r="I35" s="75"/>
    </row>
    <row r="36" spans="1:16">
      <c r="A36" s="75"/>
      <c r="B36" s="75"/>
      <c r="C36" s="75"/>
      <c r="D36" s="75"/>
      <c r="E36" s="75"/>
      <c r="F36" s="75"/>
      <c r="G36" s="75"/>
      <c r="H36" s="75"/>
      <c r="I36" s="75"/>
    </row>
    <row r="37" spans="1:16">
      <c r="A37" s="75"/>
      <c r="B37" s="75"/>
      <c r="C37" s="75"/>
      <c r="D37" s="75"/>
      <c r="E37" s="75"/>
      <c r="F37" s="75"/>
      <c r="G37" s="75"/>
      <c r="H37" s="75"/>
      <c r="I37" s="75"/>
    </row>
    <row r="38" spans="1:16">
      <c r="A38" s="75"/>
      <c r="B38" s="75"/>
      <c r="C38" s="75"/>
      <c r="D38" s="75"/>
      <c r="E38" s="75"/>
      <c r="F38" s="75"/>
      <c r="G38" s="75"/>
      <c r="H38" s="75"/>
      <c r="I38" s="75"/>
    </row>
    <row r="39" spans="1:16">
      <c r="A39" s="75"/>
      <c r="B39" s="75"/>
      <c r="C39" s="75"/>
      <c r="D39" s="75"/>
      <c r="E39" s="75"/>
      <c r="F39" s="75"/>
      <c r="G39" s="75"/>
      <c r="H39" s="75"/>
      <c r="I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  <c r="I40" s="75"/>
    </row>
  </sheetData>
  <mergeCells count="38">
    <mergeCell ref="J8:K8"/>
    <mergeCell ref="O1:S2"/>
    <mergeCell ref="B2:M2"/>
    <mergeCell ref="A5:S5"/>
    <mergeCell ref="D6:L6"/>
    <mergeCell ref="E7:L7"/>
    <mergeCell ref="J9:O9"/>
    <mergeCell ref="P9:Q9"/>
    <mergeCell ref="R9:S9"/>
    <mergeCell ref="I10:O10"/>
    <mergeCell ref="H11:O11"/>
    <mergeCell ref="R11:S11"/>
    <mergeCell ref="H12:O13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R15:R16"/>
    <mergeCell ref="S15:S16"/>
    <mergeCell ref="L33:P33"/>
    <mergeCell ref="A34:B34"/>
    <mergeCell ref="G34:H34"/>
    <mergeCell ref="A40:H40"/>
    <mergeCell ref="Q15:Q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</mergeCells>
  <dataValidations count="1">
    <dataValidation type="whole" allowBlank="1" showInputMessage="1" showErrorMessage="1" error="1&lt;=kodas&lt;5501" sqref="Q10:Q11" xr:uid="{117D95CE-CBAD-4844-83B2-8465864917A5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79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9C748-CE7D-40AB-8181-5F17229F80C0}">
  <dimension ref="A1:S35"/>
  <sheetViews>
    <sheetView topLeftCell="A7" workbookViewId="0">
      <selection activeCell="X18" sqref="X18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8.7109375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508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189"/>
      <c r="B7" s="189"/>
      <c r="C7" s="189"/>
      <c r="D7" s="189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189"/>
      <c r="O7" s="189"/>
      <c r="P7" s="189"/>
      <c r="Q7" s="189"/>
      <c r="R7" s="189"/>
      <c r="S7" s="189"/>
    </row>
    <row r="8" spans="1:19" ht="12" customHeight="1">
      <c r="A8" s="30"/>
      <c r="B8" s="186"/>
      <c r="C8" s="186"/>
      <c r="D8" s="186"/>
      <c r="E8" s="186"/>
      <c r="F8" s="186"/>
      <c r="G8" s="186"/>
      <c r="H8" s="21"/>
      <c r="I8" s="21"/>
      <c r="J8" s="692"/>
      <c r="K8" s="692"/>
      <c r="N8" s="189"/>
      <c r="O8" s="189"/>
      <c r="P8" s="189"/>
      <c r="Q8" s="189"/>
      <c r="R8" s="189"/>
      <c r="S8" s="189"/>
    </row>
    <row r="9" spans="1:19" ht="12.75">
      <c r="A9" s="31"/>
      <c r="B9" s="32"/>
      <c r="C9" s="32"/>
      <c r="D9" s="33"/>
      <c r="E9" s="186"/>
      <c r="F9" s="186"/>
      <c r="G9" s="186"/>
      <c r="H9" s="21"/>
      <c r="I9" s="190" t="s">
        <v>314</v>
      </c>
      <c r="J9" s="698" t="s">
        <v>315</v>
      </c>
      <c r="K9" s="698"/>
      <c r="L9" s="698"/>
      <c r="M9" s="698"/>
      <c r="N9" s="698"/>
      <c r="O9" s="698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364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271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339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188" t="s">
        <v>331</v>
      </c>
      <c r="C16" s="187" t="s">
        <v>332</v>
      </c>
      <c r="D16" s="187" t="s">
        <v>333</v>
      </c>
      <c r="E16" s="10" t="s">
        <v>331</v>
      </c>
      <c r="F16" s="187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33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23.2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>
        <v>1</v>
      </c>
      <c r="C23" s="48">
        <v>1.5</v>
      </c>
      <c r="D23" s="18">
        <v>1.5</v>
      </c>
      <c r="E23" s="49">
        <v>0</v>
      </c>
      <c r="F23" s="48">
        <v>1.5</v>
      </c>
      <c r="G23" s="50">
        <v>1.5</v>
      </c>
      <c r="H23" s="47">
        <v>18300</v>
      </c>
      <c r="I23" s="48">
        <v>1000</v>
      </c>
      <c r="J23" s="48"/>
      <c r="K23" s="18"/>
      <c r="L23" s="51">
        <f t="shared" si="0"/>
        <v>19300</v>
      </c>
      <c r="M23" s="47">
        <v>12506</v>
      </c>
      <c r="N23" s="48">
        <v>761</v>
      </c>
      <c r="O23" s="48"/>
      <c r="P23" s="48"/>
      <c r="Q23" s="49"/>
      <c r="R23" s="49"/>
      <c r="S23" s="51">
        <f t="shared" si="1"/>
        <v>13267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47"/>
      <c r="N24" s="48"/>
      <c r="O24" s="48"/>
      <c r="P24" s="48"/>
      <c r="Q24" s="49"/>
      <c r="R24" s="49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47"/>
      <c r="N25" s="48"/>
      <c r="O25" s="48"/>
      <c r="P25" s="48"/>
      <c r="Q25" s="49"/>
      <c r="R25" s="49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55"/>
      <c r="N26" s="56"/>
      <c r="O26" s="56"/>
      <c r="P26" s="56"/>
      <c r="Q26" s="57"/>
      <c r="R26" s="57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1</v>
      </c>
      <c r="C27" s="61">
        <f t="shared" ref="C27:S27" si="2">SUM(C18,C20,C21,C22,C23,C24,C25)</f>
        <v>1.5</v>
      </c>
      <c r="D27" s="61">
        <f t="shared" si="2"/>
        <v>1.5</v>
      </c>
      <c r="E27" s="61">
        <f t="shared" si="2"/>
        <v>0</v>
      </c>
      <c r="F27" s="61">
        <f t="shared" si="2"/>
        <v>1.5</v>
      </c>
      <c r="G27" s="62">
        <f t="shared" si="2"/>
        <v>1.5</v>
      </c>
      <c r="H27" s="60">
        <f t="shared" si="2"/>
        <v>18300</v>
      </c>
      <c r="I27" s="61">
        <f t="shared" si="2"/>
        <v>1000</v>
      </c>
      <c r="J27" s="61">
        <f t="shared" si="2"/>
        <v>0</v>
      </c>
      <c r="K27" s="61">
        <f t="shared" si="2"/>
        <v>0</v>
      </c>
      <c r="L27" s="62">
        <f t="shared" si="2"/>
        <v>19300</v>
      </c>
      <c r="M27" s="60">
        <f t="shared" si="2"/>
        <v>12506</v>
      </c>
      <c r="N27" s="61">
        <f t="shared" si="2"/>
        <v>761</v>
      </c>
      <c r="O27" s="61">
        <f t="shared" si="2"/>
        <v>0</v>
      </c>
      <c r="P27" s="61">
        <f t="shared" si="2"/>
        <v>0</v>
      </c>
      <c r="Q27" s="61">
        <f t="shared" si="2"/>
        <v>0</v>
      </c>
      <c r="R27" s="61">
        <f t="shared" si="2"/>
        <v>0</v>
      </c>
      <c r="S27" s="62">
        <f t="shared" si="2"/>
        <v>13267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186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186"/>
    </row>
    <row r="32" spans="1:19" ht="12.75" customHeight="1">
      <c r="A32" s="186"/>
      <c r="B32" s="186"/>
      <c r="C32" s="186"/>
      <c r="H32" s="186"/>
      <c r="K32" s="21"/>
      <c r="L32" s="21"/>
      <c r="M32" s="186"/>
      <c r="N32" s="186"/>
      <c r="O32" s="186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186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186"/>
    </row>
    <row r="35" spans="1:16" ht="12.75" customHeight="1"/>
  </sheetData>
  <mergeCells count="37">
    <mergeCell ref="L33:P33"/>
    <mergeCell ref="A34:B34"/>
    <mergeCell ref="G34:H34"/>
    <mergeCell ref="Q15:Q16"/>
    <mergeCell ref="R15:R16"/>
    <mergeCell ref="L30:P30"/>
    <mergeCell ref="A31:B31"/>
    <mergeCell ref="G31:H31"/>
    <mergeCell ref="K15:K16"/>
    <mergeCell ref="L15:L16"/>
    <mergeCell ref="M15:M16"/>
    <mergeCell ref="N15:N16"/>
    <mergeCell ref="O15:O16"/>
    <mergeCell ref="P15:P16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S15:S16"/>
    <mergeCell ref="J9:O9"/>
    <mergeCell ref="P9:Q9"/>
    <mergeCell ref="R9:S9"/>
    <mergeCell ref="I10:O10"/>
    <mergeCell ref="H11:O11"/>
    <mergeCell ref="R11:S11"/>
    <mergeCell ref="J8:K8"/>
    <mergeCell ref="O1:S2"/>
    <mergeCell ref="B2:M2"/>
    <mergeCell ref="A5:S5"/>
    <mergeCell ref="D6:L6"/>
    <mergeCell ref="E7:L7"/>
  </mergeCells>
  <dataValidations count="1">
    <dataValidation type="whole" allowBlank="1" showInputMessage="1" showErrorMessage="1" error="1&lt;=kodas&lt;5501" sqref="Q10:Q11" xr:uid="{BD47C537-3266-43CE-B5B7-9066ED9A6657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8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S40"/>
  <sheetViews>
    <sheetView workbookViewId="0">
      <selection activeCell="U23" sqref="U23"/>
    </sheetView>
  </sheetViews>
  <sheetFormatPr defaultRowHeight="12"/>
  <cols>
    <col min="1" max="1" width="23.42578125" style="2" customWidth="1"/>
    <col min="2" max="2" width="7.85546875" style="2" customWidth="1"/>
    <col min="3" max="3" width="7.42578125" style="2" customWidth="1"/>
    <col min="4" max="4" width="7.5703125" style="2" customWidth="1"/>
    <col min="5" max="5" width="6.5703125" style="2" customWidth="1"/>
    <col min="6" max="6" width="6.7109375" style="2" customWidth="1"/>
    <col min="7" max="7" width="7.42578125" style="2" customWidth="1"/>
    <col min="8" max="8" width="7.7109375" style="2" customWidth="1"/>
    <col min="9" max="9" width="8.140625" style="2" customWidth="1"/>
    <col min="10" max="10" width="6" style="2" customWidth="1"/>
    <col min="11" max="12" width="8.140625" style="2" customWidth="1"/>
    <col min="13" max="13" width="8.28515625" style="2" customWidth="1"/>
    <col min="14" max="14" width="9.140625" style="2"/>
    <col min="15" max="15" width="9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.85546875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509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23"/>
      <c r="B7" s="23"/>
      <c r="C7" s="23"/>
      <c r="D7" s="23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23"/>
      <c r="O7" s="23"/>
      <c r="P7" s="23"/>
      <c r="Q7" s="23"/>
      <c r="R7" s="23"/>
      <c r="S7" s="23"/>
    </row>
    <row r="8" spans="1:19" ht="12" customHeight="1">
      <c r="A8" s="30"/>
      <c r="B8" s="22"/>
      <c r="C8" s="22"/>
      <c r="D8" s="22"/>
      <c r="E8" s="22"/>
      <c r="F8" s="22"/>
      <c r="G8" s="22"/>
      <c r="H8" s="21"/>
      <c r="I8" s="21"/>
      <c r="J8" s="692"/>
      <c r="K8" s="692"/>
      <c r="N8" s="23"/>
      <c r="O8" s="23"/>
      <c r="P8" s="23"/>
      <c r="Q8" s="23"/>
      <c r="R8" s="23"/>
      <c r="S8" s="23"/>
    </row>
    <row r="9" spans="1:19" ht="12.75">
      <c r="A9" s="31"/>
      <c r="B9" s="32"/>
      <c r="C9" s="32"/>
      <c r="D9" s="33"/>
      <c r="E9" s="22"/>
      <c r="F9" s="22"/>
      <c r="G9" s="22"/>
      <c r="H9" s="21"/>
      <c r="I9" s="34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365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271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342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24" t="s">
        <v>331</v>
      </c>
      <c r="C16" s="25" t="s">
        <v>332</v>
      </c>
      <c r="D16" s="25" t="s">
        <v>333</v>
      </c>
      <c r="E16" s="10" t="s">
        <v>331</v>
      </c>
      <c r="F16" s="25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P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/>
      <c r="C23" s="48"/>
      <c r="D23" s="18"/>
      <c r="E23" s="49"/>
      <c r="F23" s="48"/>
      <c r="G23" s="50"/>
      <c r="H23" s="47">
        <v>3800</v>
      </c>
      <c r="I23" s="48"/>
      <c r="J23" s="48">
        <v>2600</v>
      </c>
      <c r="K23" s="18"/>
      <c r="L23" s="51">
        <f t="shared" si="0"/>
        <v>6400</v>
      </c>
      <c r="M23" s="81">
        <v>2642</v>
      </c>
      <c r="N23" s="82"/>
      <c r="O23" s="82">
        <v>1898</v>
      </c>
      <c r="P23" s="82"/>
      <c r="Q23" s="83"/>
      <c r="R23" s="83"/>
      <c r="S23" s="51">
        <f t="shared" si="1"/>
        <v>4540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177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81"/>
      <c r="N25" s="82"/>
      <c r="O25" s="177"/>
      <c r="P25" s="82"/>
      <c r="Q25" s="83"/>
      <c r="R25" s="83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84"/>
      <c r="N26" s="85"/>
      <c r="O26" s="176"/>
      <c r="P26" s="85"/>
      <c r="Q26" s="86"/>
      <c r="R26" s="86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0</v>
      </c>
      <c r="D27" s="61">
        <f t="shared" si="2"/>
        <v>0</v>
      </c>
      <c r="E27" s="61">
        <f t="shared" si="2"/>
        <v>0</v>
      </c>
      <c r="F27" s="61">
        <f t="shared" si="2"/>
        <v>0</v>
      </c>
      <c r="G27" s="62">
        <f t="shared" si="2"/>
        <v>0</v>
      </c>
      <c r="H27" s="60">
        <f t="shared" si="2"/>
        <v>3800</v>
      </c>
      <c r="I27" s="61">
        <f t="shared" si="2"/>
        <v>0</v>
      </c>
      <c r="J27" s="61">
        <f t="shared" si="2"/>
        <v>2600</v>
      </c>
      <c r="K27" s="61">
        <f t="shared" si="2"/>
        <v>0</v>
      </c>
      <c r="L27" s="62">
        <f t="shared" si="2"/>
        <v>6400</v>
      </c>
      <c r="M27" s="87">
        <f t="shared" si="2"/>
        <v>2642</v>
      </c>
      <c r="N27" s="88">
        <f t="shared" si="2"/>
        <v>0</v>
      </c>
      <c r="O27" s="88">
        <f t="shared" si="2"/>
        <v>1898</v>
      </c>
      <c r="P27" s="88">
        <f t="shared" si="2"/>
        <v>0</v>
      </c>
      <c r="Q27" s="88">
        <f t="shared" si="2"/>
        <v>0</v>
      </c>
      <c r="R27" s="88">
        <f t="shared" si="2"/>
        <v>0</v>
      </c>
      <c r="S27" s="89">
        <f t="shared" si="2"/>
        <v>4540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f t="shared" si="3"/>
        <v>0</v>
      </c>
      <c r="P28" s="65">
        <f t="shared" si="3"/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22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22"/>
    </row>
    <row r="32" spans="1:19" ht="12.75" customHeight="1">
      <c r="A32" s="22"/>
      <c r="B32" s="22"/>
      <c r="C32" s="22"/>
      <c r="H32" s="22"/>
      <c r="K32" s="21"/>
      <c r="L32" s="21"/>
      <c r="M32" s="22"/>
      <c r="N32" s="22"/>
      <c r="O32" s="22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22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22"/>
    </row>
    <row r="35" spans="1:16" ht="12.75" customHeight="1">
      <c r="A35" s="75"/>
      <c r="B35" s="75"/>
      <c r="C35" s="75"/>
      <c r="D35" s="75"/>
      <c r="E35" s="75"/>
      <c r="F35" s="75"/>
      <c r="G35" s="75"/>
      <c r="H35" s="75"/>
      <c r="I35" s="75"/>
    </row>
    <row r="36" spans="1:16">
      <c r="A36" s="75"/>
      <c r="B36" s="75"/>
      <c r="C36" s="75"/>
      <c r="D36" s="75"/>
      <c r="E36" s="75"/>
      <c r="F36" s="75"/>
      <c r="G36" s="75"/>
      <c r="H36" s="75"/>
      <c r="I36" s="75"/>
    </row>
    <row r="37" spans="1:16">
      <c r="A37" s="75"/>
      <c r="B37" s="75"/>
      <c r="C37" s="75"/>
      <c r="D37" s="75"/>
      <c r="E37" s="75"/>
      <c r="F37" s="75"/>
      <c r="G37" s="75"/>
      <c r="H37" s="75"/>
      <c r="I37" s="75"/>
    </row>
    <row r="38" spans="1:16">
      <c r="A38" s="75"/>
      <c r="B38" s="75"/>
      <c r="C38" s="75"/>
      <c r="D38" s="75"/>
      <c r="E38" s="75"/>
      <c r="F38" s="75"/>
      <c r="G38" s="75"/>
      <c r="H38" s="75"/>
      <c r="I38" s="75"/>
    </row>
    <row r="39" spans="1:16">
      <c r="A39" s="75"/>
      <c r="B39" s="75"/>
      <c r="C39" s="75"/>
      <c r="D39" s="75"/>
      <c r="E39" s="75"/>
      <c r="F39" s="75"/>
      <c r="G39" s="75"/>
      <c r="H39" s="75"/>
      <c r="I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  <c r="I40" s="75"/>
    </row>
  </sheetData>
  <mergeCells count="38">
    <mergeCell ref="L30:P30"/>
    <mergeCell ref="J8:K8"/>
    <mergeCell ref="J9:O9"/>
    <mergeCell ref="Q15:Q16"/>
    <mergeCell ref="R15:R16"/>
    <mergeCell ref="K15:K16"/>
    <mergeCell ref="L15:L16"/>
    <mergeCell ref="M15:M16"/>
    <mergeCell ref="N15:N16"/>
    <mergeCell ref="O15:O16"/>
    <mergeCell ref="P15:P16"/>
    <mergeCell ref="S15:S16"/>
    <mergeCell ref="O1:S2"/>
    <mergeCell ref="B2:M2"/>
    <mergeCell ref="A5:S5"/>
    <mergeCell ref="D6:L6"/>
    <mergeCell ref="E7:L7"/>
    <mergeCell ref="P9:Q9"/>
    <mergeCell ref="R9:S9"/>
    <mergeCell ref="I10:O10"/>
    <mergeCell ref="H11:O11"/>
    <mergeCell ref="R11:S11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A40:H40"/>
    <mergeCell ref="A31:B31"/>
    <mergeCell ref="G31:H31"/>
    <mergeCell ref="L33:P33"/>
    <mergeCell ref="A34:B34"/>
    <mergeCell ref="G34:H34"/>
  </mergeCells>
  <dataValidations count="1">
    <dataValidation type="whole" allowBlank="1" showInputMessage="1" showErrorMessage="1" error="1&lt;=kodas&lt;5501" sqref="Q10:Q11" xr:uid="{50ADC41E-B52E-494E-A431-263D8E847660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79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S41"/>
  <sheetViews>
    <sheetView workbookViewId="0">
      <selection activeCell="W22" sqref="V22:W23"/>
    </sheetView>
  </sheetViews>
  <sheetFormatPr defaultRowHeight="12"/>
  <cols>
    <col min="1" max="1" width="23.42578125" style="2" customWidth="1"/>
    <col min="2" max="2" width="7.85546875" style="2" customWidth="1"/>
    <col min="3" max="4" width="8.140625" style="2" customWidth="1"/>
    <col min="5" max="5" width="7.5703125" style="2" customWidth="1"/>
    <col min="6" max="7" width="7.42578125" style="2" customWidth="1"/>
    <col min="8" max="8" width="8.42578125" style="2" customWidth="1"/>
    <col min="9" max="9" width="8.140625" style="2" customWidth="1"/>
    <col min="10" max="10" width="6" style="2" customWidth="1"/>
    <col min="11" max="11" width="7.140625" style="2" customWidth="1"/>
    <col min="12" max="12" width="8.140625" style="2" customWidth="1"/>
    <col min="13" max="13" width="8.28515625" style="2" customWidth="1"/>
    <col min="14" max="14" width="9.140625" style="2"/>
    <col min="15" max="15" width="8.28515625" style="2" customWidth="1"/>
    <col min="16" max="16" width="7.5703125" style="2" customWidth="1"/>
    <col min="17" max="17" width="5.140625" style="2" customWidth="1"/>
    <col min="18" max="18" width="5.28515625" style="2" customWidth="1"/>
    <col min="19" max="19" width="8" style="2" customWidth="1"/>
    <col min="20" max="16384" width="9.140625" style="3"/>
  </cols>
  <sheetData>
    <row r="1" spans="1:19" ht="12" customHeight="1">
      <c r="O1" s="693" t="s">
        <v>349</v>
      </c>
      <c r="P1" s="693"/>
      <c r="Q1" s="693"/>
      <c r="R1" s="693"/>
      <c r="S1" s="693"/>
    </row>
    <row r="2" spans="1:19" ht="15.75" customHeight="1">
      <c r="B2" s="694" t="s">
        <v>311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27"/>
      <c r="O2" s="693"/>
      <c r="P2" s="693"/>
      <c r="Q2" s="693"/>
      <c r="R2" s="693"/>
      <c r="S2" s="693"/>
    </row>
    <row r="3" spans="1:19">
      <c r="H3" s="2" t="s">
        <v>312</v>
      </c>
      <c r="I3" s="28"/>
      <c r="J3" s="28"/>
      <c r="K3" s="28"/>
      <c r="L3" s="28"/>
      <c r="M3" s="28"/>
      <c r="N3" s="4"/>
      <c r="O3" s="4"/>
      <c r="P3" s="4"/>
      <c r="Q3" s="4"/>
      <c r="R3" s="4"/>
      <c r="S3" s="4"/>
    </row>
    <row r="4" spans="1:19">
      <c r="I4" s="28"/>
      <c r="J4" s="28"/>
      <c r="K4" s="28"/>
      <c r="L4" s="28"/>
      <c r="M4" s="28"/>
      <c r="N4" s="4"/>
      <c r="O4" s="4"/>
      <c r="P4" s="4"/>
      <c r="Q4" s="4"/>
      <c r="R4" s="4"/>
      <c r="S4" s="4"/>
    </row>
    <row r="5" spans="1:19" ht="12.75" customHeight="1">
      <c r="A5" s="695" t="s">
        <v>496</v>
      </c>
      <c r="B5" s="695"/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</row>
    <row r="6" spans="1:19" ht="12" customHeight="1">
      <c r="A6" s="322"/>
      <c r="B6" s="322"/>
      <c r="C6" s="322"/>
      <c r="D6" s="696" t="s">
        <v>510</v>
      </c>
      <c r="E6" s="696"/>
      <c r="F6" s="696"/>
      <c r="G6" s="696"/>
      <c r="H6" s="696"/>
      <c r="I6" s="696"/>
      <c r="J6" s="696"/>
      <c r="K6" s="696"/>
      <c r="L6" s="696"/>
      <c r="M6" s="29"/>
      <c r="N6" s="322"/>
      <c r="O6" s="322"/>
      <c r="P6" s="322"/>
      <c r="Q6" s="322"/>
      <c r="R6" s="322"/>
      <c r="S6" s="322"/>
    </row>
    <row r="7" spans="1:19" ht="12" customHeight="1">
      <c r="A7" s="23"/>
      <c r="B7" s="23"/>
      <c r="C7" s="23"/>
      <c r="D7" s="23"/>
      <c r="E7" s="697" t="s">
        <v>313</v>
      </c>
      <c r="F7" s="697"/>
      <c r="G7" s="697"/>
      <c r="H7" s="697"/>
      <c r="I7" s="697"/>
      <c r="J7" s="697"/>
      <c r="K7" s="697"/>
      <c r="L7" s="697"/>
      <c r="M7" s="29"/>
      <c r="N7" s="23"/>
      <c r="O7" s="23"/>
      <c r="P7" s="23"/>
      <c r="Q7" s="23"/>
      <c r="R7" s="23"/>
      <c r="S7" s="23"/>
    </row>
    <row r="8" spans="1:19" ht="12" customHeight="1">
      <c r="A8" s="30"/>
      <c r="B8" s="22"/>
      <c r="C8" s="22"/>
      <c r="D8" s="22"/>
      <c r="E8" s="22"/>
      <c r="F8" s="22"/>
      <c r="G8" s="22"/>
      <c r="H8" s="21"/>
      <c r="I8" s="21"/>
      <c r="J8" s="692"/>
      <c r="K8" s="692"/>
      <c r="N8" s="23"/>
      <c r="O8" s="23"/>
      <c r="P8" s="23"/>
      <c r="Q8" s="23"/>
      <c r="R8" s="23"/>
      <c r="S8" s="23"/>
    </row>
    <row r="9" spans="1:19" ht="12.75">
      <c r="A9" s="31"/>
      <c r="B9" s="32"/>
      <c r="C9" s="32"/>
      <c r="D9" s="33"/>
      <c r="E9" s="22"/>
      <c r="F9" s="22"/>
      <c r="G9" s="22"/>
      <c r="H9" s="21"/>
      <c r="I9" s="34" t="s">
        <v>314</v>
      </c>
      <c r="J9" s="725" t="s">
        <v>315</v>
      </c>
      <c r="K9" s="725"/>
      <c r="L9" s="725"/>
      <c r="M9" s="725"/>
      <c r="N9" s="725"/>
      <c r="O9" s="725"/>
      <c r="P9" s="692"/>
      <c r="Q9" s="692"/>
      <c r="R9" s="699">
        <v>4</v>
      </c>
      <c r="S9" s="700"/>
    </row>
    <row r="10" spans="1:19" ht="12.75">
      <c r="A10" s="31"/>
      <c r="B10" s="35"/>
      <c r="C10" s="35"/>
      <c r="D10" s="35"/>
      <c r="E10" s="36"/>
      <c r="F10" s="36"/>
      <c r="G10" s="36"/>
      <c r="H10" s="21"/>
      <c r="I10" s="701"/>
      <c r="J10" s="701"/>
      <c r="K10" s="701"/>
      <c r="L10" s="701"/>
      <c r="M10" s="701"/>
      <c r="N10" s="701"/>
      <c r="O10" s="701"/>
      <c r="Q10" s="37"/>
      <c r="R10" s="37"/>
      <c r="S10" s="37"/>
    </row>
    <row r="11" spans="1:19" ht="12.75">
      <c r="A11" s="31"/>
      <c r="B11" s="35"/>
      <c r="C11" s="35"/>
      <c r="D11" s="35"/>
      <c r="E11" s="36"/>
      <c r="F11" s="36"/>
      <c r="G11" s="36"/>
      <c r="H11" s="702" t="s">
        <v>365</v>
      </c>
      <c r="I11" s="702"/>
      <c r="J11" s="702"/>
      <c r="K11" s="702"/>
      <c r="L11" s="702"/>
      <c r="M11" s="702"/>
      <c r="N11" s="702"/>
      <c r="O11" s="702"/>
      <c r="P11" s="5"/>
      <c r="Q11" s="6"/>
      <c r="R11" s="699" t="s">
        <v>269</v>
      </c>
      <c r="S11" s="700"/>
    </row>
    <row r="12" spans="1:19" ht="12.75">
      <c r="A12" s="38"/>
      <c r="B12" s="35"/>
      <c r="C12" s="39" t="s">
        <v>317</v>
      </c>
      <c r="D12" s="39"/>
      <c r="E12" s="40"/>
      <c r="F12" s="40"/>
      <c r="G12" s="41"/>
      <c r="H12" s="702" t="s">
        <v>342</v>
      </c>
      <c r="I12" s="702"/>
      <c r="J12" s="702"/>
      <c r="K12" s="702"/>
      <c r="L12" s="702"/>
      <c r="M12" s="702"/>
      <c r="N12" s="702"/>
      <c r="O12" s="703"/>
      <c r="P12" s="7" t="s">
        <v>318</v>
      </c>
      <c r="Q12" s="8" t="s">
        <v>319</v>
      </c>
      <c r="R12" s="9" t="s">
        <v>320</v>
      </c>
      <c r="S12" s="9" t="s">
        <v>321</v>
      </c>
    </row>
    <row r="13" spans="1:19" ht="13.5" thickBot="1">
      <c r="A13" s="42"/>
      <c r="B13" s="35"/>
      <c r="C13" s="35"/>
      <c r="D13" s="35"/>
      <c r="E13" s="43"/>
      <c r="F13" s="43"/>
      <c r="G13" s="43"/>
      <c r="H13" s="44"/>
      <c r="I13" s="44"/>
      <c r="J13" s="44"/>
      <c r="K13" s="44"/>
      <c r="L13" s="44"/>
      <c r="M13" s="44"/>
      <c r="N13" s="44"/>
      <c r="O13" s="44"/>
      <c r="P13" s="45"/>
      <c r="Q13" s="45"/>
      <c r="R13" s="45"/>
      <c r="S13" s="45"/>
    </row>
    <row r="14" spans="1:19" ht="12.75">
      <c r="A14" s="704" t="s">
        <v>322</v>
      </c>
      <c r="B14" s="707" t="s">
        <v>323</v>
      </c>
      <c r="C14" s="708"/>
      <c r="D14" s="708"/>
      <c r="E14" s="708"/>
      <c r="F14" s="708"/>
      <c r="G14" s="709"/>
      <c r="H14" s="710" t="s">
        <v>324</v>
      </c>
      <c r="I14" s="711"/>
      <c r="J14" s="711"/>
      <c r="K14" s="711"/>
      <c r="L14" s="712"/>
      <c r="M14" s="710" t="s">
        <v>325</v>
      </c>
      <c r="N14" s="711"/>
      <c r="O14" s="711"/>
      <c r="P14" s="711"/>
      <c r="Q14" s="711"/>
      <c r="R14" s="711"/>
      <c r="S14" s="712"/>
    </row>
    <row r="15" spans="1:19" ht="12.75">
      <c r="A15" s="705"/>
      <c r="B15" s="713" t="s">
        <v>326</v>
      </c>
      <c r="C15" s="714"/>
      <c r="D15" s="714"/>
      <c r="E15" s="714" t="s">
        <v>327</v>
      </c>
      <c r="F15" s="714"/>
      <c r="G15" s="715"/>
      <c r="H15" s="716" t="s">
        <v>350</v>
      </c>
      <c r="I15" s="717" t="s">
        <v>351</v>
      </c>
      <c r="J15" s="717" t="s">
        <v>352</v>
      </c>
      <c r="K15" s="722" t="s">
        <v>328</v>
      </c>
      <c r="L15" s="723" t="s">
        <v>304</v>
      </c>
      <c r="M15" s="716" t="s">
        <v>350</v>
      </c>
      <c r="N15" s="717" t="s">
        <v>351</v>
      </c>
      <c r="O15" s="717" t="s">
        <v>352</v>
      </c>
      <c r="P15" s="722" t="s">
        <v>353</v>
      </c>
      <c r="Q15" s="717" t="s">
        <v>329</v>
      </c>
      <c r="R15" s="717" t="s">
        <v>330</v>
      </c>
      <c r="S15" s="718" t="s">
        <v>304</v>
      </c>
    </row>
    <row r="16" spans="1:19" ht="67.5">
      <c r="A16" s="706"/>
      <c r="B16" s="24" t="s">
        <v>331</v>
      </c>
      <c r="C16" s="25" t="s">
        <v>332</v>
      </c>
      <c r="D16" s="25" t="s">
        <v>333</v>
      </c>
      <c r="E16" s="10" t="s">
        <v>331</v>
      </c>
      <c r="F16" s="25" t="s">
        <v>332</v>
      </c>
      <c r="G16" s="11" t="s">
        <v>334</v>
      </c>
      <c r="H16" s="716"/>
      <c r="I16" s="717"/>
      <c r="J16" s="717"/>
      <c r="K16" s="722"/>
      <c r="L16" s="723"/>
      <c r="M16" s="716"/>
      <c r="N16" s="717"/>
      <c r="O16" s="717"/>
      <c r="P16" s="722"/>
      <c r="Q16" s="717"/>
      <c r="R16" s="717"/>
      <c r="S16" s="719"/>
    </row>
    <row r="17" spans="1:19">
      <c r="A17" s="16">
        <v>1</v>
      </c>
      <c r="B17" s="12">
        <v>2</v>
      </c>
      <c r="C17" s="13">
        <v>3</v>
      </c>
      <c r="D17" s="13">
        <v>4</v>
      </c>
      <c r="E17" s="14">
        <v>5</v>
      </c>
      <c r="F17" s="13">
        <v>6</v>
      </c>
      <c r="G17" s="15">
        <v>7</v>
      </c>
      <c r="H17" s="16">
        <v>8</v>
      </c>
      <c r="I17" s="14">
        <v>9</v>
      </c>
      <c r="J17" s="14">
        <v>10</v>
      </c>
      <c r="K17" s="14">
        <v>11</v>
      </c>
      <c r="L17" s="17">
        <v>12</v>
      </c>
      <c r="M17" s="16">
        <v>13</v>
      </c>
      <c r="N17" s="14">
        <v>14</v>
      </c>
      <c r="O17" s="14">
        <v>15</v>
      </c>
      <c r="P17" s="14">
        <v>16</v>
      </c>
      <c r="Q17" s="14">
        <v>17</v>
      </c>
      <c r="R17" s="14">
        <v>18</v>
      </c>
      <c r="S17" s="17">
        <v>19</v>
      </c>
    </row>
    <row r="18" spans="1:19" ht="12.75" customHeight="1">
      <c r="A18" s="46" t="s">
        <v>354</v>
      </c>
      <c r="B18" s="47"/>
      <c r="C18" s="48"/>
      <c r="D18" s="18"/>
      <c r="E18" s="49"/>
      <c r="F18" s="48"/>
      <c r="G18" s="50"/>
      <c r="H18" s="47"/>
      <c r="I18" s="48"/>
      <c r="J18" s="48"/>
      <c r="K18" s="18"/>
      <c r="L18" s="51">
        <f>SUM(H18:K18)</f>
        <v>0</v>
      </c>
      <c r="M18" s="47"/>
      <c r="N18" s="48"/>
      <c r="O18" s="48"/>
      <c r="P18" s="48"/>
      <c r="Q18" s="49"/>
      <c r="R18" s="49"/>
      <c r="S18" s="51">
        <f>SUM(M18:R18)</f>
        <v>0</v>
      </c>
    </row>
    <row r="19" spans="1:19" ht="12.75" customHeight="1">
      <c r="A19" s="52" t="s">
        <v>355</v>
      </c>
      <c r="B19" s="47"/>
      <c r="C19" s="48"/>
      <c r="D19" s="18"/>
      <c r="E19" s="49"/>
      <c r="F19" s="48"/>
      <c r="G19" s="50"/>
      <c r="H19" s="47"/>
      <c r="I19" s="48"/>
      <c r="J19" s="48"/>
      <c r="K19" s="18"/>
      <c r="L19" s="51">
        <f t="shared" ref="L19:L26" si="0">SUM(H19:K19)</f>
        <v>0</v>
      </c>
      <c r="M19" s="47"/>
      <c r="N19" s="48"/>
      <c r="O19" s="48"/>
      <c r="P19" s="48"/>
      <c r="Q19" s="49"/>
      <c r="R19" s="49"/>
      <c r="S19" s="51">
        <f t="shared" ref="S19:S26" si="1">SUM(M19:R19)</f>
        <v>0</v>
      </c>
    </row>
    <row r="20" spans="1:19" ht="12.75">
      <c r="A20" s="46" t="s">
        <v>356</v>
      </c>
      <c r="B20" s="47"/>
      <c r="C20" s="48"/>
      <c r="D20" s="18"/>
      <c r="E20" s="49"/>
      <c r="F20" s="48"/>
      <c r="G20" s="50"/>
      <c r="H20" s="47"/>
      <c r="I20" s="48"/>
      <c r="J20" s="48"/>
      <c r="K20" s="18"/>
      <c r="L20" s="51">
        <f t="shared" si="0"/>
        <v>0</v>
      </c>
      <c r="M20" s="47"/>
      <c r="N20" s="48"/>
      <c r="O20" s="48"/>
      <c r="Q20" s="49"/>
      <c r="R20" s="49"/>
      <c r="S20" s="51">
        <f t="shared" si="1"/>
        <v>0</v>
      </c>
    </row>
    <row r="21" spans="1:19" ht="33.75">
      <c r="A21" s="46" t="s">
        <v>357</v>
      </c>
      <c r="B21" s="47"/>
      <c r="C21" s="48"/>
      <c r="D21" s="18"/>
      <c r="E21" s="49"/>
      <c r="F21" s="48"/>
      <c r="G21" s="50"/>
      <c r="H21" s="47"/>
      <c r="I21" s="48"/>
      <c r="J21" s="48"/>
      <c r="K21" s="18"/>
      <c r="L21" s="51">
        <f t="shared" si="0"/>
        <v>0</v>
      </c>
      <c r="M21" s="47"/>
      <c r="N21" s="48"/>
      <c r="O21" s="48"/>
      <c r="P21" s="48"/>
      <c r="Q21" s="49"/>
      <c r="R21" s="49"/>
      <c r="S21" s="51">
        <f t="shared" si="1"/>
        <v>0</v>
      </c>
    </row>
    <row r="22" spans="1:19" ht="45">
      <c r="A22" s="46" t="s">
        <v>358</v>
      </c>
      <c r="B22" s="47"/>
      <c r="C22" s="48"/>
      <c r="D22" s="18"/>
      <c r="E22" s="49"/>
      <c r="F22" s="48"/>
      <c r="G22" s="50"/>
      <c r="H22" s="47"/>
      <c r="I22" s="48"/>
      <c r="J22" s="48"/>
      <c r="K22" s="18"/>
      <c r="L22" s="51">
        <f t="shared" si="0"/>
        <v>0</v>
      </c>
      <c r="M22" s="47"/>
      <c r="N22" s="48"/>
      <c r="O22" s="48"/>
      <c r="P22" s="48"/>
      <c r="Q22" s="49"/>
      <c r="R22" s="49"/>
      <c r="S22" s="51">
        <f t="shared" si="1"/>
        <v>0</v>
      </c>
    </row>
    <row r="23" spans="1:19" ht="12.75">
      <c r="A23" s="53" t="s">
        <v>359</v>
      </c>
      <c r="B23" s="47"/>
      <c r="C23" s="48"/>
      <c r="D23" s="18"/>
      <c r="E23" s="49"/>
      <c r="F23" s="48"/>
      <c r="G23" s="50"/>
      <c r="H23" s="47">
        <v>300</v>
      </c>
      <c r="I23" s="48"/>
      <c r="J23" s="48">
        <v>300</v>
      </c>
      <c r="K23" s="18"/>
      <c r="L23" s="51">
        <f t="shared" si="0"/>
        <v>600</v>
      </c>
      <c r="M23" s="81">
        <v>202</v>
      </c>
      <c r="N23" s="82"/>
      <c r="O23" s="82">
        <v>207</v>
      </c>
      <c r="P23" s="82"/>
      <c r="Q23" s="83"/>
      <c r="R23" s="83"/>
      <c r="S23" s="51">
        <f t="shared" si="1"/>
        <v>409</v>
      </c>
    </row>
    <row r="24" spans="1:19" ht="12.75">
      <c r="A24" s="53" t="s">
        <v>360</v>
      </c>
      <c r="B24" s="47"/>
      <c r="C24" s="48"/>
      <c r="D24" s="18"/>
      <c r="E24" s="49"/>
      <c r="F24" s="48"/>
      <c r="G24" s="50"/>
      <c r="H24" s="47"/>
      <c r="I24" s="48"/>
      <c r="J24" s="48"/>
      <c r="K24" s="18"/>
      <c r="L24" s="51">
        <f t="shared" si="0"/>
        <v>0</v>
      </c>
      <c r="M24" s="81"/>
      <c r="N24" s="82"/>
      <c r="O24" s="82"/>
      <c r="P24" s="82"/>
      <c r="Q24" s="83"/>
      <c r="R24" s="83"/>
      <c r="S24" s="51">
        <f t="shared" si="1"/>
        <v>0</v>
      </c>
    </row>
    <row r="25" spans="1:19" ht="12.75">
      <c r="A25" s="53" t="s">
        <v>335</v>
      </c>
      <c r="B25" s="47"/>
      <c r="C25" s="48"/>
      <c r="D25" s="18"/>
      <c r="E25" s="49"/>
      <c r="F25" s="48"/>
      <c r="G25" s="50"/>
      <c r="H25" s="47"/>
      <c r="I25" s="48"/>
      <c r="J25" s="48"/>
      <c r="K25" s="18"/>
      <c r="L25" s="51">
        <f t="shared" si="0"/>
        <v>0</v>
      </c>
      <c r="M25" s="81"/>
      <c r="N25" s="82"/>
      <c r="O25" s="82"/>
      <c r="P25" s="82"/>
      <c r="Q25" s="83"/>
      <c r="R25" s="83"/>
      <c r="S25" s="51">
        <f t="shared" si="1"/>
        <v>0</v>
      </c>
    </row>
    <row r="26" spans="1:19" ht="22.5" customHeight="1">
      <c r="A26" s="54" t="s">
        <v>361</v>
      </c>
      <c r="B26" s="55"/>
      <c r="C26" s="56"/>
      <c r="D26" s="19"/>
      <c r="E26" s="57"/>
      <c r="F26" s="56"/>
      <c r="G26" s="58"/>
      <c r="H26" s="55"/>
      <c r="I26" s="56"/>
      <c r="J26" s="56"/>
      <c r="K26" s="19"/>
      <c r="L26" s="51">
        <f t="shared" si="0"/>
        <v>0</v>
      </c>
      <c r="M26" s="84"/>
      <c r="N26" s="85"/>
      <c r="O26" s="85"/>
      <c r="P26" s="85"/>
      <c r="Q26" s="86"/>
      <c r="R26" s="86"/>
      <c r="S26" s="51">
        <f t="shared" si="1"/>
        <v>0</v>
      </c>
    </row>
    <row r="27" spans="1:19" ht="12.75">
      <c r="A27" s="59" t="s">
        <v>362</v>
      </c>
      <c r="B27" s="60">
        <f>SUM(B18,B20,B21,B22,B23,B24,B25)</f>
        <v>0</v>
      </c>
      <c r="C27" s="61">
        <f t="shared" ref="C27:S27" si="2">SUM(C18,C20,C21,C22,C23,C24,C25)</f>
        <v>0</v>
      </c>
      <c r="D27" s="61">
        <f t="shared" si="2"/>
        <v>0</v>
      </c>
      <c r="E27" s="61">
        <f t="shared" si="2"/>
        <v>0</v>
      </c>
      <c r="F27" s="61">
        <f t="shared" si="2"/>
        <v>0</v>
      </c>
      <c r="G27" s="62">
        <f t="shared" si="2"/>
        <v>0</v>
      </c>
      <c r="H27" s="60">
        <f t="shared" si="2"/>
        <v>300</v>
      </c>
      <c r="I27" s="61">
        <f t="shared" si="2"/>
        <v>0</v>
      </c>
      <c r="J27" s="61">
        <f t="shared" si="2"/>
        <v>300</v>
      </c>
      <c r="K27" s="61">
        <f t="shared" si="2"/>
        <v>0</v>
      </c>
      <c r="L27" s="62">
        <f t="shared" si="2"/>
        <v>600</v>
      </c>
      <c r="M27" s="87">
        <f t="shared" si="2"/>
        <v>202</v>
      </c>
      <c r="N27" s="88">
        <f t="shared" si="2"/>
        <v>0</v>
      </c>
      <c r="O27" s="88">
        <v>207</v>
      </c>
      <c r="P27" s="88">
        <f>SUM(P18,O21,P21,P22,P23,P24,P25)</f>
        <v>0</v>
      </c>
      <c r="Q27" s="88">
        <f t="shared" si="2"/>
        <v>0</v>
      </c>
      <c r="R27" s="88">
        <f t="shared" si="2"/>
        <v>0</v>
      </c>
      <c r="S27" s="89">
        <f t="shared" si="2"/>
        <v>409</v>
      </c>
    </row>
    <row r="28" spans="1:19" ht="23.25" thickBot="1">
      <c r="A28" s="63" t="s">
        <v>355</v>
      </c>
      <c r="B28" s="64">
        <f>SUM(B19,B20,B21,B22)</f>
        <v>0</v>
      </c>
      <c r="C28" s="65">
        <f>SUM(C19,C20,C21,C22)</f>
        <v>0</v>
      </c>
      <c r="D28" s="65">
        <f t="shared" ref="D28:S28" si="3">SUM(D19,D20,D21,D22)</f>
        <v>0</v>
      </c>
      <c r="E28" s="65">
        <f t="shared" si="3"/>
        <v>0</v>
      </c>
      <c r="F28" s="65">
        <f t="shared" si="3"/>
        <v>0</v>
      </c>
      <c r="G28" s="66">
        <f t="shared" si="3"/>
        <v>0</v>
      </c>
      <c r="H28" s="64">
        <f t="shared" si="3"/>
        <v>0</v>
      </c>
      <c r="I28" s="65">
        <f t="shared" si="3"/>
        <v>0</v>
      </c>
      <c r="J28" s="65">
        <f t="shared" si="3"/>
        <v>0</v>
      </c>
      <c r="K28" s="65">
        <f t="shared" si="3"/>
        <v>0</v>
      </c>
      <c r="L28" s="66">
        <f t="shared" si="3"/>
        <v>0</v>
      </c>
      <c r="M28" s="64">
        <f t="shared" si="3"/>
        <v>0</v>
      </c>
      <c r="N28" s="65">
        <f t="shared" si="3"/>
        <v>0</v>
      </c>
      <c r="O28" s="65">
        <v>0</v>
      </c>
      <c r="P28" s="65">
        <f>SUM(P19,O21,P21,P22)</f>
        <v>0</v>
      </c>
      <c r="Q28" s="65">
        <f t="shared" si="3"/>
        <v>0</v>
      </c>
      <c r="R28" s="65">
        <f t="shared" si="3"/>
        <v>0</v>
      </c>
      <c r="S28" s="66">
        <f t="shared" si="3"/>
        <v>0</v>
      </c>
    </row>
    <row r="29" spans="1:19" ht="12.75">
      <c r="A29" s="20" t="s">
        <v>336</v>
      </c>
      <c r="B29" s="20"/>
      <c r="C29" s="20"/>
      <c r="D29" s="21"/>
      <c r="E29" s="21"/>
      <c r="F29" s="21"/>
      <c r="G29" s="21"/>
      <c r="H29" s="21"/>
      <c r="I29" s="21"/>
      <c r="J29" s="21"/>
      <c r="K29" s="21"/>
    </row>
    <row r="30" spans="1:19" ht="12.75">
      <c r="A30" s="67" t="s">
        <v>266</v>
      </c>
      <c r="B30" s="67"/>
      <c r="C30" s="67"/>
      <c r="E30" s="68"/>
      <c r="F30" s="68"/>
      <c r="G30" s="68"/>
      <c r="H30" s="68"/>
      <c r="I30" s="68"/>
      <c r="J30" s="67"/>
      <c r="K30" s="67"/>
      <c r="L30" s="720" t="s">
        <v>214</v>
      </c>
      <c r="M30" s="720"/>
      <c r="N30" s="720"/>
      <c r="O30" s="720"/>
      <c r="P30" s="720"/>
    </row>
    <row r="31" spans="1:19" ht="12.75">
      <c r="A31" s="692"/>
      <c r="B31" s="692"/>
      <c r="C31" s="22"/>
      <c r="G31" s="721" t="s">
        <v>216</v>
      </c>
      <c r="H31" s="721"/>
      <c r="I31" s="20"/>
      <c r="J31" s="20"/>
      <c r="K31" s="20"/>
      <c r="L31" s="20"/>
      <c r="M31" s="69" t="s">
        <v>217</v>
      </c>
      <c r="N31" s="69"/>
      <c r="O31" s="22"/>
    </row>
    <row r="32" spans="1:19" ht="12.75" customHeight="1">
      <c r="A32" s="22"/>
      <c r="B32" s="22"/>
      <c r="C32" s="22"/>
      <c r="H32" s="22"/>
      <c r="K32" s="21"/>
      <c r="L32" s="21"/>
      <c r="M32" s="22"/>
      <c r="N32" s="22"/>
      <c r="O32" s="22"/>
    </row>
    <row r="33" spans="1:16" ht="12.75">
      <c r="A33" s="67" t="s">
        <v>267</v>
      </c>
      <c r="B33" s="67"/>
      <c r="C33" s="67"/>
      <c r="E33" s="68"/>
      <c r="F33" s="68"/>
      <c r="G33" s="68"/>
      <c r="H33" s="68"/>
      <c r="I33" s="68"/>
      <c r="J33" s="67"/>
      <c r="K33" s="67"/>
      <c r="L33" s="720" t="s">
        <v>219</v>
      </c>
      <c r="M33" s="720"/>
      <c r="N33" s="720"/>
      <c r="O33" s="720"/>
      <c r="P33" s="720"/>
    </row>
    <row r="34" spans="1:16" ht="12.75">
      <c r="A34" s="692"/>
      <c r="B34" s="692"/>
      <c r="C34" s="22"/>
      <c r="G34" s="721" t="s">
        <v>216</v>
      </c>
      <c r="H34" s="721"/>
      <c r="I34" s="20"/>
      <c r="J34" s="20"/>
      <c r="K34" s="20"/>
      <c r="L34" s="20"/>
      <c r="M34" s="69" t="s">
        <v>217</v>
      </c>
      <c r="N34" s="69"/>
      <c r="O34" s="22"/>
    </row>
    <row r="35" spans="1:16" ht="12.75" customHeight="1"/>
    <row r="36" spans="1:16">
      <c r="A36" s="75"/>
      <c r="B36" s="75"/>
      <c r="C36" s="75"/>
      <c r="D36" s="75"/>
      <c r="E36" s="75"/>
      <c r="F36" s="75"/>
      <c r="G36" s="75"/>
      <c r="H36" s="75"/>
    </row>
    <row r="37" spans="1:16">
      <c r="A37" s="75"/>
      <c r="B37" s="75"/>
      <c r="C37" s="75"/>
      <c r="D37" s="75"/>
      <c r="E37" s="75"/>
      <c r="F37" s="75"/>
      <c r="G37" s="75"/>
      <c r="H37" s="75"/>
    </row>
    <row r="38" spans="1:16">
      <c r="A38" s="75"/>
      <c r="B38" s="75"/>
      <c r="C38" s="75"/>
      <c r="D38" s="75"/>
      <c r="E38" s="75"/>
      <c r="F38" s="75"/>
      <c r="G38" s="75"/>
      <c r="H38" s="75"/>
    </row>
    <row r="39" spans="1:16">
      <c r="A39" s="75"/>
      <c r="B39" s="75"/>
      <c r="C39" s="75"/>
      <c r="D39" s="75"/>
      <c r="E39" s="75"/>
      <c r="F39" s="75"/>
      <c r="G39" s="75"/>
      <c r="H39" s="75"/>
    </row>
    <row r="40" spans="1:16" ht="12.75">
      <c r="A40" s="724"/>
      <c r="B40" s="724"/>
      <c r="C40" s="724"/>
      <c r="D40" s="724"/>
      <c r="E40" s="724"/>
      <c r="F40" s="724"/>
      <c r="G40" s="724"/>
      <c r="H40" s="724"/>
    </row>
    <row r="41" spans="1:16">
      <c r="A41" s="75"/>
      <c r="B41" s="75"/>
      <c r="C41" s="75"/>
      <c r="D41" s="75"/>
      <c r="E41" s="75"/>
      <c r="F41" s="75"/>
      <c r="G41" s="75"/>
      <c r="H41" s="75"/>
    </row>
  </sheetData>
  <mergeCells count="38">
    <mergeCell ref="L30:P30"/>
    <mergeCell ref="J8:K8"/>
    <mergeCell ref="J9:O9"/>
    <mergeCell ref="Q15:Q16"/>
    <mergeCell ref="R15:R16"/>
    <mergeCell ref="K15:K16"/>
    <mergeCell ref="L15:L16"/>
    <mergeCell ref="M15:M16"/>
    <mergeCell ref="N15:N16"/>
    <mergeCell ref="O15:O16"/>
    <mergeCell ref="P15:P16"/>
    <mergeCell ref="S15:S16"/>
    <mergeCell ref="O1:S2"/>
    <mergeCell ref="B2:M2"/>
    <mergeCell ref="A5:S5"/>
    <mergeCell ref="D6:L6"/>
    <mergeCell ref="E7:L7"/>
    <mergeCell ref="P9:Q9"/>
    <mergeCell ref="R9:S9"/>
    <mergeCell ref="I10:O10"/>
    <mergeCell ref="H11:O11"/>
    <mergeCell ref="R11:S11"/>
    <mergeCell ref="H12:O12"/>
    <mergeCell ref="A14:A16"/>
    <mergeCell ref="B14:G14"/>
    <mergeCell ref="H14:L14"/>
    <mergeCell ref="M14:S14"/>
    <mergeCell ref="B15:D15"/>
    <mergeCell ref="E15:G15"/>
    <mergeCell ref="H15:H16"/>
    <mergeCell ref="I15:I16"/>
    <mergeCell ref="J15:J16"/>
    <mergeCell ref="A40:H40"/>
    <mergeCell ref="A31:B31"/>
    <mergeCell ref="G31:H31"/>
    <mergeCell ref="L33:P33"/>
    <mergeCell ref="A34:B34"/>
    <mergeCell ref="G34:H34"/>
  </mergeCells>
  <dataValidations count="1">
    <dataValidation type="whole" allowBlank="1" showInputMessage="1" showErrorMessage="1" error="1&lt;=kodas&lt;5501" sqref="Q10:Q11" xr:uid="{1C70BD54-1227-42A3-AACC-264434CFDACA}">
      <formula1>1</formula1>
      <formula2>5501</formula2>
    </dataValidation>
  </dataValidations>
  <pageMargins left="0.11811023622047245" right="0.11811023622047245" top="0.74803149606299213" bottom="0.74803149606299213" header="0.31496062992125984" footer="0.31496062992125984"/>
  <pageSetup paperSize="9" scale="79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636AB-BEC9-40E8-94DE-EAD066C91822}">
  <dimension ref="B4:Z169"/>
  <sheetViews>
    <sheetView topLeftCell="A4" workbookViewId="0">
      <selection activeCell="J19" sqref="J19"/>
    </sheetView>
  </sheetViews>
  <sheetFormatPr defaultRowHeight="15"/>
  <cols>
    <col min="1" max="1" width="5.5703125" customWidth="1"/>
    <col min="2" max="2" width="7.7109375" customWidth="1"/>
    <col min="3" max="3" width="42" customWidth="1"/>
    <col min="4" max="4" width="18.140625" customWidth="1"/>
    <col min="6" max="26" width="9.140625" style="178"/>
    <col min="229" max="229" width="5.5703125" customWidth="1"/>
    <col min="230" max="230" width="7.7109375" customWidth="1"/>
    <col min="231" max="231" width="37.5703125" customWidth="1"/>
    <col min="232" max="232" width="18.140625" customWidth="1"/>
    <col min="485" max="485" width="5.5703125" customWidth="1"/>
    <col min="486" max="486" width="7.7109375" customWidth="1"/>
    <col min="487" max="487" width="37.5703125" customWidth="1"/>
    <col min="488" max="488" width="18.140625" customWidth="1"/>
    <col min="741" max="741" width="5.5703125" customWidth="1"/>
    <col min="742" max="742" width="7.7109375" customWidth="1"/>
    <col min="743" max="743" width="37.5703125" customWidth="1"/>
    <col min="744" max="744" width="18.140625" customWidth="1"/>
    <col min="997" max="997" width="5.5703125" customWidth="1"/>
    <col min="998" max="998" width="7.7109375" customWidth="1"/>
    <col min="999" max="999" width="37.5703125" customWidth="1"/>
    <col min="1000" max="1000" width="18.140625" customWidth="1"/>
    <col min="1253" max="1253" width="5.5703125" customWidth="1"/>
    <col min="1254" max="1254" width="7.7109375" customWidth="1"/>
    <col min="1255" max="1255" width="37.5703125" customWidth="1"/>
    <col min="1256" max="1256" width="18.140625" customWidth="1"/>
    <col min="1509" max="1509" width="5.5703125" customWidth="1"/>
    <col min="1510" max="1510" width="7.7109375" customWidth="1"/>
    <col min="1511" max="1511" width="37.5703125" customWidth="1"/>
    <col min="1512" max="1512" width="18.140625" customWidth="1"/>
    <col min="1765" max="1765" width="5.5703125" customWidth="1"/>
    <col min="1766" max="1766" width="7.7109375" customWidth="1"/>
    <col min="1767" max="1767" width="37.5703125" customWidth="1"/>
    <col min="1768" max="1768" width="18.140625" customWidth="1"/>
    <col min="2021" max="2021" width="5.5703125" customWidth="1"/>
    <col min="2022" max="2022" width="7.7109375" customWidth="1"/>
    <col min="2023" max="2023" width="37.5703125" customWidth="1"/>
    <col min="2024" max="2024" width="18.140625" customWidth="1"/>
    <col min="2277" max="2277" width="5.5703125" customWidth="1"/>
    <col min="2278" max="2278" width="7.7109375" customWidth="1"/>
    <col min="2279" max="2279" width="37.5703125" customWidth="1"/>
    <col min="2280" max="2280" width="18.140625" customWidth="1"/>
    <col min="2533" max="2533" width="5.5703125" customWidth="1"/>
    <col min="2534" max="2534" width="7.7109375" customWidth="1"/>
    <col min="2535" max="2535" width="37.5703125" customWidth="1"/>
    <col min="2536" max="2536" width="18.140625" customWidth="1"/>
    <col min="2789" max="2789" width="5.5703125" customWidth="1"/>
    <col min="2790" max="2790" width="7.7109375" customWidth="1"/>
    <col min="2791" max="2791" width="37.5703125" customWidth="1"/>
    <col min="2792" max="2792" width="18.140625" customWidth="1"/>
    <col min="3045" max="3045" width="5.5703125" customWidth="1"/>
    <col min="3046" max="3046" width="7.7109375" customWidth="1"/>
    <col min="3047" max="3047" width="37.5703125" customWidth="1"/>
    <col min="3048" max="3048" width="18.140625" customWidth="1"/>
    <col min="3301" max="3301" width="5.5703125" customWidth="1"/>
    <col min="3302" max="3302" width="7.7109375" customWidth="1"/>
    <col min="3303" max="3303" width="37.5703125" customWidth="1"/>
    <col min="3304" max="3304" width="18.140625" customWidth="1"/>
    <col min="3557" max="3557" width="5.5703125" customWidth="1"/>
    <col min="3558" max="3558" width="7.7109375" customWidth="1"/>
    <col min="3559" max="3559" width="37.5703125" customWidth="1"/>
    <col min="3560" max="3560" width="18.140625" customWidth="1"/>
    <col min="3813" max="3813" width="5.5703125" customWidth="1"/>
    <col min="3814" max="3814" width="7.7109375" customWidth="1"/>
    <col min="3815" max="3815" width="37.5703125" customWidth="1"/>
    <col min="3816" max="3816" width="18.140625" customWidth="1"/>
    <col min="4069" max="4069" width="5.5703125" customWidth="1"/>
    <col min="4070" max="4070" width="7.7109375" customWidth="1"/>
    <col min="4071" max="4071" width="37.5703125" customWidth="1"/>
    <col min="4072" max="4072" width="18.140625" customWidth="1"/>
    <col min="4325" max="4325" width="5.5703125" customWidth="1"/>
    <col min="4326" max="4326" width="7.7109375" customWidth="1"/>
    <col min="4327" max="4327" width="37.5703125" customWidth="1"/>
    <col min="4328" max="4328" width="18.140625" customWidth="1"/>
    <col min="4581" max="4581" width="5.5703125" customWidth="1"/>
    <col min="4582" max="4582" width="7.7109375" customWidth="1"/>
    <col min="4583" max="4583" width="37.5703125" customWidth="1"/>
    <col min="4584" max="4584" width="18.140625" customWidth="1"/>
    <col min="4837" max="4837" width="5.5703125" customWidth="1"/>
    <col min="4838" max="4838" width="7.7109375" customWidth="1"/>
    <col min="4839" max="4839" width="37.5703125" customWidth="1"/>
    <col min="4840" max="4840" width="18.140625" customWidth="1"/>
    <col min="5093" max="5093" width="5.5703125" customWidth="1"/>
    <col min="5094" max="5094" width="7.7109375" customWidth="1"/>
    <col min="5095" max="5095" width="37.5703125" customWidth="1"/>
    <col min="5096" max="5096" width="18.140625" customWidth="1"/>
    <col min="5349" max="5349" width="5.5703125" customWidth="1"/>
    <col min="5350" max="5350" width="7.7109375" customWidth="1"/>
    <col min="5351" max="5351" width="37.5703125" customWidth="1"/>
    <col min="5352" max="5352" width="18.140625" customWidth="1"/>
    <col min="5605" max="5605" width="5.5703125" customWidth="1"/>
    <col min="5606" max="5606" width="7.7109375" customWidth="1"/>
    <col min="5607" max="5607" width="37.5703125" customWidth="1"/>
    <col min="5608" max="5608" width="18.140625" customWidth="1"/>
    <col min="5861" max="5861" width="5.5703125" customWidth="1"/>
    <col min="5862" max="5862" width="7.7109375" customWidth="1"/>
    <col min="5863" max="5863" width="37.5703125" customWidth="1"/>
    <col min="5864" max="5864" width="18.140625" customWidth="1"/>
    <col min="6117" max="6117" width="5.5703125" customWidth="1"/>
    <col min="6118" max="6118" width="7.7109375" customWidth="1"/>
    <col min="6119" max="6119" width="37.5703125" customWidth="1"/>
    <col min="6120" max="6120" width="18.140625" customWidth="1"/>
    <col min="6373" max="6373" width="5.5703125" customWidth="1"/>
    <col min="6374" max="6374" width="7.7109375" customWidth="1"/>
    <col min="6375" max="6375" width="37.5703125" customWidth="1"/>
    <col min="6376" max="6376" width="18.140625" customWidth="1"/>
    <col min="6629" max="6629" width="5.5703125" customWidth="1"/>
    <col min="6630" max="6630" width="7.7109375" customWidth="1"/>
    <col min="6631" max="6631" width="37.5703125" customWidth="1"/>
    <col min="6632" max="6632" width="18.140625" customWidth="1"/>
    <col min="6885" max="6885" width="5.5703125" customWidth="1"/>
    <col min="6886" max="6886" width="7.7109375" customWidth="1"/>
    <col min="6887" max="6887" width="37.5703125" customWidth="1"/>
    <col min="6888" max="6888" width="18.140625" customWidth="1"/>
    <col min="7141" max="7141" width="5.5703125" customWidth="1"/>
    <col min="7142" max="7142" width="7.7109375" customWidth="1"/>
    <col min="7143" max="7143" width="37.5703125" customWidth="1"/>
    <col min="7144" max="7144" width="18.140625" customWidth="1"/>
    <col min="7397" max="7397" width="5.5703125" customWidth="1"/>
    <col min="7398" max="7398" width="7.7109375" customWidth="1"/>
    <col min="7399" max="7399" width="37.5703125" customWidth="1"/>
    <col min="7400" max="7400" width="18.140625" customWidth="1"/>
    <col min="7653" max="7653" width="5.5703125" customWidth="1"/>
    <col min="7654" max="7654" width="7.7109375" customWidth="1"/>
    <col min="7655" max="7655" width="37.5703125" customWidth="1"/>
    <col min="7656" max="7656" width="18.140625" customWidth="1"/>
    <col min="7909" max="7909" width="5.5703125" customWidth="1"/>
    <col min="7910" max="7910" width="7.7109375" customWidth="1"/>
    <col min="7911" max="7911" width="37.5703125" customWidth="1"/>
    <col min="7912" max="7912" width="18.140625" customWidth="1"/>
    <col min="8165" max="8165" width="5.5703125" customWidth="1"/>
    <col min="8166" max="8166" width="7.7109375" customWidth="1"/>
    <col min="8167" max="8167" width="37.5703125" customWidth="1"/>
    <col min="8168" max="8168" width="18.140625" customWidth="1"/>
    <col min="8421" max="8421" width="5.5703125" customWidth="1"/>
    <col min="8422" max="8422" width="7.7109375" customWidth="1"/>
    <col min="8423" max="8423" width="37.5703125" customWidth="1"/>
    <col min="8424" max="8424" width="18.140625" customWidth="1"/>
    <col min="8677" max="8677" width="5.5703125" customWidth="1"/>
    <col min="8678" max="8678" width="7.7109375" customWidth="1"/>
    <col min="8679" max="8679" width="37.5703125" customWidth="1"/>
    <col min="8680" max="8680" width="18.140625" customWidth="1"/>
    <col min="8933" max="8933" width="5.5703125" customWidth="1"/>
    <col min="8934" max="8934" width="7.7109375" customWidth="1"/>
    <col min="8935" max="8935" width="37.5703125" customWidth="1"/>
    <col min="8936" max="8936" width="18.140625" customWidth="1"/>
    <col min="9189" max="9189" width="5.5703125" customWidth="1"/>
    <col min="9190" max="9190" width="7.7109375" customWidth="1"/>
    <col min="9191" max="9191" width="37.5703125" customWidth="1"/>
    <col min="9192" max="9192" width="18.140625" customWidth="1"/>
    <col min="9445" max="9445" width="5.5703125" customWidth="1"/>
    <col min="9446" max="9446" width="7.7109375" customWidth="1"/>
    <col min="9447" max="9447" width="37.5703125" customWidth="1"/>
    <col min="9448" max="9448" width="18.140625" customWidth="1"/>
    <col min="9701" max="9701" width="5.5703125" customWidth="1"/>
    <col min="9702" max="9702" width="7.7109375" customWidth="1"/>
    <col min="9703" max="9703" width="37.5703125" customWidth="1"/>
    <col min="9704" max="9704" width="18.140625" customWidth="1"/>
    <col min="9957" max="9957" width="5.5703125" customWidth="1"/>
    <col min="9958" max="9958" width="7.7109375" customWidth="1"/>
    <col min="9959" max="9959" width="37.5703125" customWidth="1"/>
    <col min="9960" max="9960" width="18.140625" customWidth="1"/>
    <col min="10213" max="10213" width="5.5703125" customWidth="1"/>
    <col min="10214" max="10214" width="7.7109375" customWidth="1"/>
    <col min="10215" max="10215" width="37.5703125" customWidth="1"/>
    <col min="10216" max="10216" width="18.140625" customWidth="1"/>
    <col min="10469" max="10469" width="5.5703125" customWidth="1"/>
    <col min="10470" max="10470" width="7.7109375" customWidth="1"/>
    <col min="10471" max="10471" width="37.5703125" customWidth="1"/>
    <col min="10472" max="10472" width="18.140625" customWidth="1"/>
    <col min="10725" max="10725" width="5.5703125" customWidth="1"/>
    <col min="10726" max="10726" width="7.7109375" customWidth="1"/>
    <col min="10727" max="10727" width="37.5703125" customWidth="1"/>
    <col min="10728" max="10728" width="18.140625" customWidth="1"/>
    <col min="10981" max="10981" width="5.5703125" customWidth="1"/>
    <col min="10982" max="10982" width="7.7109375" customWidth="1"/>
    <col min="10983" max="10983" width="37.5703125" customWidth="1"/>
    <col min="10984" max="10984" width="18.140625" customWidth="1"/>
    <col min="11237" max="11237" width="5.5703125" customWidth="1"/>
    <col min="11238" max="11238" width="7.7109375" customWidth="1"/>
    <col min="11239" max="11239" width="37.5703125" customWidth="1"/>
    <col min="11240" max="11240" width="18.140625" customWidth="1"/>
    <col min="11493" max="11493" width="5.5703125" customWidth="1"/>
    <col min="11494" max="11494" width="7.7109375" customWidth="1"/>
    <col min="11495" max="11495" width="37.5703125" customWidth="1"/>
    <col min="11496" max="11496" width="18.140625" customWidth="1"/>
    <col min="11749" max="11749" width="5.5703125" customWidth="1"/>
    <col min="11750" max="11750" width="7.7109375" customWidth="1"/>
    <col min="11751" max="11751" width="37.5703125" customWidth="1"/>
    <col min="11752" max="11752" width="18.140625" customWidth="1"/>
    <col min="12005" max="12005" width="5.5703125" customWidth="1"/>
    <col min="12006" max="12006" width="7.7109375" customWidth="1"/>
    <col min="12007" max="12007" width="37.5703125" customWidth="1"/>
    <col min="12008" max="12008" width="18.140625" customWidth="1"/>
    <col min="12261" max="12261" width="5.5703125" customWidth="1"/>
    <col min="12262" max="12262" width="7.7109375" customWidth="1"/>
    <col min="12263" max="12263" width="37.5703125" customWidth="1"/>
    <col min="12264" max="12264" width="18.140625" customWidth="1"/>
    <col min="12517" max="12517" width="5.5703125" customWidth="1"/>
    <col min="12518" max="12518" width="7.7109375" customWidth="1"/>
    <col min="12519" max="12519" width="37.5703125" customWidth="1"/>
    <col min="12520" max="12520" width="18.140625" customWidth="1"/>
    <col min="12773" max="12773" width="5.5703125" customWidth="1"/>
    <col min="12774" max="12774" width="7.7109375" customWidth="1"/>
    <col min="12775" max="12775" width="37.5703125" customWidth="1"/>
    <col min="12776" max="12776" width="18.140625" customWidth="1"/>
    <col min="13029" max="13029" width="5.5703125" customWidth="1"/>
    <col min="13030" max="13030" width="7.7109375" customWidth="1"/>
    <col min="13031" max="13031" width="37.5703125" customWidth="1"/>
    <col min="13032" max="13032" width="18.140625" customWidth="1"/>
    <col min="13285" max="13285" width="5.5703125" customWidth="1"/>
    <col min="13286" max="13286" width="7.7109375" customWidth="1"/>
    <col min="13287" max="13287" width="37.5703125" customWidth="1"/>
    <col min="13288" max="13288" width="18.140625" customWidth="1"/>
    <col min="13541" max="13541" width="5.5703125" customWidth="1"/>
    <col min="13542" max="13542" width="7.7109375" customWidth="1"/>
    <col min="13543" max="13543" width="37.5703125" customWidth="1"/>
    <col min="13544" max="13544" width="18.140625" customWidth="1"/>
    <col min="13797" max="13797" width="5.5703125" customWidth="1"/>
    <col min="13798" max="13798" width="7.7109375" customWidth="1"/>
    <col min="13799" max="13799" width="37.5703125" customWidth="1"/>
    <col min="13800" max="13800" width="18.140625" customWidth="1"/>
    <col min="14053" max="14053" width="5.5703125" customWidth="1"/>
    <col min="14054" max="14054" width="7.7109375" customWidth="1"/>
    <col min="14055" max="14055" width="37.5703125" customWidth="1"/>
    <col min="14056" max="14056" width="18.140625" customWidth="1"/>
    <col min="14309" max="14309" width="5.5703125" customWidth="1"/>
    <col min="14310" max="14310" width="7.7109375" customWidth="1"/>
    <col min="14311" max="14311" width="37.5703125" customWidth="1"/>
    <col min="14312" max="14312" width="18.140625" customWidth="1"/>
    <col min="14565" max="14565" width="5.5703125" customWidth="1"/>
    <col min="14566" max="14566" width="7.7109375" customWidth="1"/>
    <col min="14567" max="14567" width="37.5703125" customWidth="1"/>
    <col min="14568" max="14568" width="18.140625" customWidth="1"/>
    <col min="14821" max="14821" width="5.5703125" customWidth="1"/>
    <col min="14822" max="14822" width="7.7109375" customWidth="1"/>
    <col min="14823" max="14823" width="37.5703125" customWidth="1"/>
    <col min="14824" max="14824" width="18.140625" customWidth="1"/>
    <col min="15077" max="15077" width="5.5703125" customWidth="1"/>
    <col min="15078" max="15078" width="7.7109375" customWidth="1"/>
    <col min="15079" max="15079" width="37.5703125" customWidth="1"/>
    <col min="15080" max="15080" width="18.140625" customWidth="1"/>
    <col min="15333" max="15333" width="5.5703125" customWidth="1"/>
    <col min="15334" max="15334" width="7.7109375" customWidth="1"/>
    <col min="15335" max="15335" width="37.5703125" customWidth="1"/>
    <col min="15336" max="15336" width="18.140625" customWidth="1"/>
    <col min="15589" max="15589" width="5.5703125" customWidth="1"/>
    <col min="15590" max="15590" width="7.7109375" customWidth="1"/>
    <col min="15591" max="15591" width="37.5703125" customWidth="1"/>
    <col min="15592" max="15592" width="18.140625" customWidth="1"/>
    <col min="15845" max="15845" width="5.5703125" customWidth="1"/>
    <col min="15846" max="15846" width="7.7109375" customWidth="1"/>
    <col min="15847" max="15847" width="37.5703125" customWidth="1"/>
    <col min="15848" max="15848" width="18.140625" customWidth="1"/>
    <col min="16101" max="16101" width="5.5703125" customWidth="1"/>
    <col min="16102" max="16102" width="7.7109375" customWidth="1"/>
    <col min="16103" max="16103" width="37.5703125" customWidth="1"/>
    <col min="16104" max="16104" width="18.140625" customWidth="1"/>
  </cols>
  <sheetData>
    <row r="4" spans="2:5">
      <c r="B4" s="734" t="s">
        <v>233</v>
      </c>
      <c r="C4" s="734"/>
      <c r="D4" s="734"/>
      <c r="E4" s="734"/>
    </row>
    <row r="5" spans="2:5">
      <c r="C5" s="735" t="s">
        <v>235</v>
      </c>
      <c r="D5" s="735"/>
      <c r="E5" s="170"/>
    </row>
    <row r="7" spans="2:5" ht="15.75">
      <c r="B7" s="171" t="s">
        <v>512</v>
      </c>
      <c r="C7" s="171"/>
      <c r="D7" s="171"/>
      <c r="E7" s="171"/>
    </row>
    <row r="9" spans="2:5">
      <c r="C9" s="736">
        <v>44566</v>
      </c>
      <c r="D9" s="734"/>
    </row>
    <row r="10" spans="2:5">
      <c r="B10" s="737" t="s">
        <v>281</v>
      </c>
      <c r="C10" s="737"/>
      <c r="D10" s="737"/>
      <c r="E10" s="172"/>
    </row>
    <row r="12" spans="2:5">
      <c r="B12" s="173" t="s">
        <v>369</v>
      </c>
      <c r="C12" s="173" t="s">
        <v>370</v>
      </c>
      <c r="D12" s="173" t="s">
        <v>371</v>
      </c>
    </row>
    <row r="13" spans="2:5">
      <c r="B13" s="26">
        <v>1</v>
      </c>
      <c r="C13" s="26" t="s">
        <v>372</v>
      </c>
      <c r="D13" s="26">
        <v>1.3</v>
      </c>
    </row>
    <row r="14" spans="2:5">
      <c r="B14" s="26">
        <v>2</v>
      </c>
      <c r="C14" t="s">
        <v>373</v>
      </c>
      <c r="D14" s="26">
        <v>0.18</v>
      </c>
    </row>
    <row r="15" spans="2:5">
      <c r="B15" s="26"/>
      <c r="C15" s="174"/>
      <c r="D15" s="26"/>
    </row>
    <row r="16" spans="2:5">
      <c r="B16" s="26"/>
      <c r="C16" s="391"/>
      <c r="D16" s="26"/>
    </row>
    <row r="17" spans="2:4">
      <c r="B17" s="26"/>
      <c r="C17" s="26"/>
      <c r="D17" s="26"/>
    </row>
    <row r="18" spans="2:4">
      <c r="B18" s="26"/>
      <c r="C18" s="26"/>
      <c r="D18" s="26"/>
    </row>
    <row r="19" spans="2:4">
      <c r="B19" s="26"/>
      <c r="C19" s="26"/>
      <c r="D19" s="26"/>
    </row>
    <row r="20" spans="2:4">
      <c r="B20" s="26"/>
      <c r="C20" s="26"/>
      <c r="D20" s="26"/>
    </row>
    <row r="21" spans="2:4">
      <c r="B21" s="26"/>
      <c r="C21" s="26"/>
      <c r="D21" s="26"/>
    </row>
    <row r="22" spans="2:4">
      <c r="B22" s="26"/>
      <c r="C22" s="26"/>
      <c r="D22" s="26"/>
    </row>
    <row r="23" spans="2:4">
      <c r="B23" s="26"/>
      <c r="C23" s="26"/>
      <c r="D23" s="26"/>
    </row>
    <row r="24" spans="2:4">
      <c r="B24" s="26"/>
      <c r="C24" s="26"/>
      <c r="D24" s="26"/>
    </row>
    <row r="25" spans="2:4">
      <c r="B25" s="26"/>
      <c r="C25" s="26"/>
      <c r="D25" s="26"/>
    </row>
    <row r="26" spans="2:4">
      <c r="B26" s="26"/>
      <c r="C26" s="26"/>
      <c r="D26" s="26"/>
    </row>
    <row r="27" spans="2:4">
      <c r="B27" s="26"/>
      <c r="C27" s="26"/>
      <c r="D27" s="26"/>
    </row>
    <row r="28" spans="2:4">
      <c r="B28" s="26"/>
      <c r="C28" s="26"/>
      <c r="D28" s="26"/>
    </row>
    <row r="29" spans="2:4">
      <c r="B29" s="26"/>
      <c r="C29" s="26"/>
      <c r="D29" s="26"/>
    </row>
    <row r="30" spans="2:4">
      <c r="B30" s="26"/>
      <c r="C30" s="26"/>
      <c r="D30" s="26"/>
    </row>
    <row r="31" spans="2:4">
      <c r="B31" s="738" t="s">
        <v>212</v>
      </c>
      <c r="C31" s="739"/>
      <c r="D31" s="173">
        <f>SUM(D13:D30)</f>
        <v>1.48</v>
      </c>
    </row>
    <row r="34" spans="2:5">
      <c r="B34" s="733" t="s">
        <v>266</v>
      </c>
      <c r="C34" s="733"/>
      <c r="D34" s="1" t="s">
        <v>214</v>
      </c>
    </row>
    <row r="35" spans="2:5">
      <c r="C35" s="175" t="s">
        <v>216</v>
      </c>
      <c r="D35" s="175" t="s">
        <v>374</v>
      </c>
      <c r="E35" s="175"/>
    </row>
    <row r="37" spans="2:5">
      <c r="B37" s="733" t="s">
        <v>267</v>
      </c>
      <c r="C37" s="733"/>
      <c r="D37" s="1" t="s">
        <v>219</v>
      </c>
    </row>
    <row r="38" spans="2:5">
      <c r="C38" s="175" t="s">
        <v>216</v>
      </c>
      <c r="D38" s="175" t="s">
        <v>374</v>
      </c>
      <c r="E38" s="172"/>
    </row>
    <row r="40" spans="2:5">
      <c r="D40" s="172" t="s">
        <v>375</v>
      </c>
    </row>
    <row r="48" spans="2:5" s="178" customFormat="1"/>
    <row r="49" s="178" customFormat="1"/>
    <row r="50" s="178" customFormat="1"/>
    <row r="51" s="178" customFormat="1"/>
    <row r="52" s="178" customFormat="1"/>
    <row r="53" s="178" customFormat="1"/>
    <row r="54" s="178" customFormat="1"/>
    <row r="55" s="178" customFormat="1"/>
    <row r="56" s="178" customFormat="1"/>
    <row r="57" s="178" customFormat="1"/>
    <row r="58" s="178" customFormat="1"/>
    <row r="59" s="178" customFormat="1"/>
    <row r="60" s="178" customFormat="1"/>
    <row r="61" s="178" customFormat="1"/>
    <row r="62" s="178" customFormat="1"/>
    <row r="63" s="178" customFormat="1"/>
    <row r="64" s="178" customFormat="1"/>
    <row r="65" s="178" customFormat="1"/>
    <row r="66" s="178" customFormat="1"/>
    <row r="67" s="178" customFormat="1"/>
    <row r="68" s="178" customFormat="1"/>
    <row r="69" s="178" customFormat="1"/>
    <row r="70" s="178" customFormat="1"/>
    <row r="71" s="178" customFormat="1"/>
    <row r="72" s="178" customFormat="1"/>
    <row r="73" s="178" customFormat="1"/>
    <row r="74" s="178" customFormat="1"/>
    <row r="75" s="178" customFormat="1"/>
    <row r="76" s="178" customFormat="1"/>
    <row r="77" s="178" customFormat="1"/>
    <row r="78" s="178" customFormat="1"/>
    <row r="79" s="178" customFormat="1"/>
    <row r="80" s="178" customFormat="1"/>
    <row r="81" s="178" customFormat="1"/>
    <row r="82" s="178" customFormat="1"/>
    <row r="83" s="178" customFormat="1"/>
    <row r="84" s="178" customFormat="1"/>
    <row r="85" s="178" customFormat="1"/>
    <row r="86" s="178" customFormat="1"/>
    <row r="87" s="178" customFormat="1"/>
    <row r="88" s="178" customFormat="1"/>
    <row r="89" s="178" customFormat="1"/>
    <row r="90" s="178" customFormat="1"/>
    <row r="91" s="178" customFormat="1"/>
    <row r="92" s="178" customFormat="1"/>
    <row r="93" s="178" customFormat="1"/>
    <row r="94" s="178" customFormat="1"/>
    <row r="95" s="178" customFormat="1"/>
    <row r="96" s="178" customFormat="1"/>
    <row r="97" s="178" customFormat="1"/>
    <row r="98" s="178" customFormat="1"/>
    <row r="99" s="178" customFormat="1"/>
    <row r="100" s="178" customFormat="1"/>
    <row r="101" s="178" customFormat="1"/>
    <row r="102" s="178" customFormat="1"/>
    <row r="103" s="178" customFormat="1"/>
    <row r="104" s="178" customFormat="1"/>
    <row r="105" s="178" customFormat="1"/>
    <row r="106" s="178" customFormat="1"/>
    <row r="107" s="178" customFormat="1"/>
    <row r="108" s="178" customFormat="1"/>
    <row r="109" s="178" customFormat="1"/>
    <row r="110" s="178" customFormat="1"/>
    <row r="111" s="178" customFormat="1"/>
    <row r="112" s="178" customFormat="1"/>
    <row r="113" s="178" customFormat="1"/>
    <row r="114" s="178" customFormat="1"/>
    <row r="115" s="178" customFormat="1"/>
    <row r="116" s="178" customFormat="1"/>
    <row r="117" s="178" customFormat="1"/>
    <row r="118" s="178" customFormat="1"/>
    <row r="119" s="178" customFormat="1"/>
    <row r="120" s="178" customFormat="1"/>
    <row r="121" s="178" customFormat="1"/>
    <row r="122" s="178" customFormat="1"/>
    <row r="123" s="178" customFormat="1"/>
    <row r="124" s="178" customFormat="1"/>
    <row r="125" s="178" customFormat="1"/>
    <row r="126" s="178" customFormat="1"/>
    <row r="127" s="178" customFormat="1"/>
    <row r="128" s="178" customFormat="1"/>
    <row r="129" s="178" customFormat="1"/>
    <row r="130" s="178" customFormat="1"/>
    <row r="131" s="178" customFormat="1"/>
    <row r="132" s="178" customFormat="1"/>
    <row r="133" s="178" customFormat="1"/>
    <row r="134" s="178" customFormat="1"/>
    <row r="135" s="178" customFormat="1"/>
    <row r="136" s="178" customFormat="1"/>
    <row r="137" s="178" customFormat="1"/>
    <row r="138" s="178" customFormat="1"/>
    <row r="139" s="178" customFormat="1"/>
    <row r="140" s="178" customFormat="1"/>
    <row r="141" s="178" customFormat="1"/>
    <row r="142" s="178" customFormat="1"/>
    <row r="143" s="178" customFormat="1"/>
    <row r="144" s="178" customFormat="1"/>
    <row r="145" s="178" customFormat="1"/>
    <row r="146" s="178" customFormat="1"/>
    <row r="147" s="178" customFormat="1"/>
    <row r="148" s="178" customFormat="1"/>
    <row r="149" s="178" customFormat="1"/>
    <row r="150" s="178" customFormat="1"/>
    <row r="151" s="178" customFormat="1"/>
    <row r="152" s="178" customFormat="1"/>
    <row r="153" s="178" customFormat="1"/>
    <row r="154" s="178" customFormat="1"/>
    <row r="155" s="178" customFormat="1"/>
    <row r="156" s="178" customFormat="1"/>
    <row r="157" s="178" customFormat="1"/>
    <row r="158" s="178" customFormat="1"/>
    <row r="159" s="178" customFormat="1"/>
    <row r="160" s="178" customFormat="1"/>
    <row r="161" s="178" customFormat="1"/>
    <row r="162" s="178" customFormat="1"/>
    <row r="163" s="178" customFormat="1"/>
    <row r="164" s="178" customFormat="1"/>
    <row r="165" s="178" customFormat="1"/>
    <row r="166" s="178" customFormat="1"/>
    <row r="167" s="178" customFormat="1"/>
    <row r="168" s="178" customFormat="1"/>
    <row r="169" s="178" customFormat="1"/>
  </sheetData>
  <mergeCells count="7">
    <mergeCell ref="B34:C34"/>
    <mergeCell ref="B37:C37"/>
    <mergeCell ref="B4:E4"/>
    <mergeCell ref="C5:D5"/>
    <mergeCell ref="C9:D9"/>
    <mergeCell ref="B10:D10"/>
    <mergeCell ref="B31:C31"/>
  </mergeCells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70"/>
  <sheetViews>
    <sheetView topLeftCell="A10" workbookViewId="0">
      <selection activeCell="E17" sqref="E17:K17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 ht="14.25" customHeight="1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 ht="13.5" customHeight="1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 ht="14.25" customHeight="1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 ht="12" customHeight="1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5.5" customHeight="1">
      <c r="G6" s="519" t="s">
        <v>5</v>
      </c>
      <c r="H6" s="519"/>
      <c r="I6" s="519"/>
      <c r="J6" s="519"/>
      <c r="K6" s="519"/>
      <c r="L6" s="201"/>
      <c r="M6" s="196"/>
    </row>
    <row r="7" spans="1:16" ht="18.75" customHeight="1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4.2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6.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 ht="15.75" customHeight="1">
      <c r="G10" s="532" t="s">
        <v>513</v>
      </c>
      <c r="H10" s="532"/>
      <c r="I10" s="532"/>
      <c r="J10" s="532"/>
      <c r="K10" s="532"/>
      <c r="M10" s="196"/>
    </row>
    <row r="11" spans="1:16" ht="12" customHeight="1">
      <c r="G11" s="533" t="s">
        <v>8</v>
      </c>
      <c r="H11" s="533"/>
      <c r="I11" s="533"/>
      <c r="J11" s="533"/>
      <c r="K11" s="533"/>
    </row>
    <row r="12" spans="1:16" ht="9" customHeight="1"/>
    <row r="13" spans="1:16" ht="12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4" spans="1:16" ht="12" customHeight="1"/>
    <row r="15" spans="1:16" ht="12.75" customHeight="1">
      <c r="G15" s="532" t="s">
        <v>490</v>
      </c>
      <c r="H15" s="532"/>
      <c r="I15" s="532"/>
      <c r="J15" s="532"/>
      <c r="K15" s="532"/>
    </row>
    <row r="16" spans="1:16" ht="11.25" customHeight="1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 ht="12" customHeight="1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 ht="12" customHeight="1">
      <c r="F19" s="192"/>
      <c r="J19" s="203"/>
      <c r="K19" s="204"/>
      <c r="L19" s="205" t="s">
        <v>13</v>
      </c>
      <c r="M19" s="202"/>
    </row>
    <row r="20" spans="1:18" ht="11.25" customHeight="1">
      <c r="F20" s="192"/>
      <c r="J20" s="206" t="s">
        <v>14</v>
      </c>
      <c r="K20" s="197"/>
      <c r="L20" s="207"/>
      <c r="M20" s="202"/>
    </row>
    <row r="21" spans="1:18" ht="12" customHeight="1">
      <c r="E21" s="321"/>
      <c r="F21" s="320"/>
      <c r="I21" s="208"/>
      <c r="J21" s="208"/>
      <c r="K21" s="209" t="s">
        <v>15</v>
      </c>
      <c r="L21" s="207"/>
      <c r="M21" s="202"/>
    </row>
    <row r="22" spans="1:18" ht="14.25" customHeight="1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220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 ht="12.75" customHeight="1">
      <c r="F24" s="192"/>
      <c r="G24" s="212" t="s">
        <v>22</v>
      </c>
      <c r="H24" s="213" t="s">
        <v>23</v>
      </c>
      <c r="I24" s="214"/>
      <c r="J24" s="215"/>
      <c r="K24" s="207"/>
      <c r="L24" s="207"/>
      <c r="M24" s="202"/>
    </row>
    <row r="25" spans="1:18" ht="13.5" customHeight="1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29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24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46.5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 ht="11.25" customHeight="1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 ht="14.25" customHeight="1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1700</v>
      </c>
      <c r="J30" s="323">
        <f>SUM(J31+J42+J61+J82+J89+J109+J135+J154+J164)</f>
        <v>1700</v>
      </c>
      <c r="K30" s="324">
        <f>SUM(K31+K42+K61+K82+K89+K109+K135+K154+K164)</f>
        <v>455.3</v>
      </c>
      <c r="L30" s="323">
        <f>SUM(L31+L42+L61+L82+L89+L109+L135+L154+L164)</f>
        <v>455.3</v>
      </c>
      <c r="M30" s="235"/>
      <c r="N30" s="235"/>
      <c r="O30" s="235"/>
      <c r="P30" s="235"/>
      <c r="Q30" s="235"/>
      <c r="R30" s="235"/>
    </row>
    <row r="31" spans="1:18" ht="16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600</v>
      </c>
      <c r="J31" s="323">
        <f>SUM(J32+J38)</f>
        <v>600</v>
      </c>
      <c r="K31" s="325">
        <f>SUM(K32+K38)</f>
        <v>409.37</v>
      </c>
      <c r="L31" s="326">
        <f>SUM(L32+L38)</f>
        <v>409.37</v>
      </c>
    </row>
    <row r="32" spans="1:18" ht="15" hidden="1" customHeight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600</v>
      </c>
      <c r="J32" s="323">
        <f>SUM(J33)</f>
        <v>600</v>
      </c>
      <c r="K32" s="324">
        <f>SUM(K33)</f>
        <v>409.37</v>
      </c>
      <c r="L32" s="323">
        <f>SUM(L33)</f>
        <v>409.37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600</v>
      </c>
      <c r="J33" s="323">
        <f t="shared" ref="J33:L34" si="0">SUM(J34)</f>
        <v>600</v>
      </c>
      <c r="K33" s="323">
        <f t="shared" si="0"/>
        <v>409.37</v>
      </c>
      <c r="L33" s="323">
        <f t="shared" si="0"/>
        <v>409.37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600</v>
      </c>
      <c r="J34" s="324">
        <f t="shared" si="0"/>
        <v>600</v>
      </c>
      <c r="K34" s="324">
        <f t="shared" si="0"/>
        <v>409.37</v>
      </c>
      <c r="L34" s="324">
        <f t="shared" si="0"/>
        <v>409.37</v>
      </c>
      <c r="Q34" s="247"/>
    </row>
    <row r="35" spans="1:18" ht="14.2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600</v>
      </c>
      <c r="J35" s="328">
        <v>600</v>
      </c>
      <c r="K35" s="328">
        <v>409.37</v>
      </c>
      <c r="L35" s="328">
        <v>409.37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 collapsed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0</v>
      </c>
      <c r="J38" s="323">
        <f t="shared" si="1"/>
        <v>0</v>
      </c>
      <c r="K38" s="324">
        <f t="shared" si="1"/>
        <v>0</v>
      </c>
      <c r="L38" s="323">
        <f t="shared" si="1"/>
        <v>0</v>
      </c>
      <c r="Q38" s="247"/>
    </row>
    <row r="39" spans="1:18" hidden="1" collapsed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0</v>
      </c>
      <c r="J39" s="323">
        <f t="shared" si="1"/>
        <v>0</v>
      </c>
      <c r="K39" s="323">
        <f t="shared" si="1"/>
        <v>0</v>
      </c>
      <c r="L39" s="323">
        <f t="shared" si="1"/>
        <v>0</v>
      </c>
      <c r="Q39"/>
    </row>
    <row r="40" spans="1:18" ht="15.75" hidden="1" customHeight="1" collapsed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0</v>
      </c>
      <c r="J40" s="323">
        <f t="shared" si="1"/>
        <v>0</v>
      </c>
      <c r="K40" s="323">
        <f t="shared" si="1"/>
        <v>0</v>
      </c>
      <c r="L40" s="323">
        <f t="shared" si="1"/>
        <v>0</v>
      </c>
      <c r="Q40" s="247"/>
    </row>
    <row r="41" spans="1:18" ht="15.75" hidden="1" customHeight="1" collapsed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0</v>
      </c>
      <c r="J41" s="328">
        <v>0</v>
      </c>
      <c r="K41" s="328">
        <v>0</v>
      </c>
      <c r="L41" s="328">
        <v>0</v>
      </c>
      <c r="Q41" s="247"/>
    </row>
    <row r="42" spans="1:18" ht="26.25" customHeight="1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1100</v>
      </c>
      <c r="J42" s="331">
        <f t="shared" si="2"/>
        <v>1100</v>
      </c>
      <c r="K42" s="330">
        <f t="shared" si="2"/>
        <v>45.93</v>
      </c>
      <c r="L42" s="330">
        <f t="shared" si="2"/>
        <v>45.93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1100</v>
      </c>
      <c r="J43" s="324">
        <f t="shared" si="2"/>
        <v>1100</v>
      </c>
      <c r="K43" s="323">
        <f t="shared" si="2"/>
        <v>45.93</v>
      </c>
      <c r="L43" s="324">
        <f t="shared" si="2"/>
        <v>45.93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1100</v>
      </c>
      <c r="J44" s="324">
        <f t="shared" si="2"/>
        <v>1100</v>
      </c>
      <c r="K44" s="326">
        <f t="shared" si="2"/>
        <v>45.93</v>
      </c>
      <c r="L44" s="326">
        <f t="shared" si="2"/>
        <v>45.93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1100</v>
      </c>
      <c r="J45" s="332">
        <f>SUM(J46:J60)</f>
        <v>1100</v>
      </c>
      <c r="K45" s="333">
        <f>SUM(K46:K60)</f>
        <v>45.93</v>
      </c>
      <c r="L45" s="333">
        <f>SUM(L46:L60)</f>
        <v>45.93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1100</v>
      </c>
      <c r="J60" s="328">
        <v>1100</v>
      </c>
      <c r="K60" s="328">
        <v>45.93</v>
      </c>
      <c r="L60" s="328">
        <v>45.93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 ht="15.75" customHeight="1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1700</v>
      </c>
      <c r="J364" s="338">
        <f>SUM(J30+J180)</f>
        <v>1700</v>
      </c>
      <c r="K364" s="338">
        <f>SUM(K30+K180)</f>
        <v>455.3</v>
      </c>
      <c r="L364" s="338">
        <f>SUM(L30+L180)</f>
        <v>455.3</v>
      </c>
    </row>
    <row r="365" spans="1:12" ht="15.75" customHeight="1">
      <c r="G365" s="235"/>
      <c r="H365" s="288"/>
      <c r="I365" s="289"/>
      <c r="J365" s="290"/>
      <c r="K365" s="290"/>
      <c r="L365" s="290"/>
    </row>
    <row r="366" spans="1:12" ht="26.25" customHeight="1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18.75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E17:K17"/>
    <mergeCell ref="A18:L18"/>
    <mergeCell ref="A22:I22"/>
    <mergeCell ref="A23:I23"/>
    <mergeCell ref="G10:K10"/>
    <mergeCell ref="G11:K11"/>
    <mergeCell ref="B13:L13"/>
    <mergeCell ref="G15:K15"/>
    <mergeCell ref="G16:K16"/>
    <mergeCell ref="G6:K6"/>
    <mergeCell ref="K367:L367"/>
    <mergeCell ref="D370:G370"/>
    <mergeCell ref="K370:L370"/>
    <mergeCell ref="A26:I26"/>
    <mergeCell ref="A29:F29"/>
    <mergeCell ref="A27:F28"/>
    <mergeCell ref="G27:G28"/>
    <mergeCell ref="H27:H28"/>
    <mergeCell ref="I27:J27"/>
    <mergeCell ref="K27:K28"/>
    <mergeCell ref="L27:L28"/>
    <mergeCell ref="G25:H25"/>
    <mergeCell ref="A7:L7"/>
    <mergeCell ref="G8:K8"/>
    <mergeCell ref="A9:L9"/>
  </mergeCells>
  <pageMargins left="0.70866141732283472" right="0.31496062992125984" top="0.35433070866141736" bottom="0.35433070866141736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70"/>
  <sheetViews>
    <sheetView topLeftCell="A8" workbookViewId="0">
      <selection activeCell="Q25" sqref="Q25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221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23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29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81430</v>
      </c>
      <c r="J30" s="323">
        <f>SUM(J31+J42+J61+J82+J89+J109+J135+J154+J164)</f>
        <v>81430</v>
      </c>
      <c r="K30" s="324">
        <f>SUM(K31+K42+K61+K82+K89+K109+K135+K154+K164)</f>
        <v>80004.31</v>
      </c>
      <c r="L30" s="323">
        <f>SUM(L31+L42+L61+L82+L89+L109+L135+L154+L164)</f>
        <v>80004.31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62630</v>
      </c>
      <c r="J31" s="323">
        <f>SUM(J32+J38)</f>
        <v>62630</v>
      </c>
      <c r="K31" s="325">
        <f>SUM(K32+K38)</f>
        <v>62630</v>
      </c>
      <c r="L31" s="326">
        <f>SUM(L32+L38)</f>
        <v>62630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61730</v>
      </c>
      <c r="J32" s="323">
        <f>SUM(J33)</f>
        <v>61730</v>
      </c>
      <c r="K32" s="324">
        <f>SUM(K33)</f>
        <v>61730</v>
      </c>
      <c r="L32" s="323">
        <f>SUM(L33)</f>
        <v>61730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61730</v>
      </c>
      <c r="J33" s="323">
        <f t="shared" ref="J33:L34" si="0">SUM(J34)</f>
        <v>61730</v>
      </c>
      <c r="K33" s="323">
        <f t="shared" si="0"/>
        <v>61730</v>
      </c>
      <c r="L33" s="323">
        <f t="shared" si="0"/>
        <v>61730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61730</v>
      </c>
      <c r="J34" s="324">
        <f t="shared" si="0"/>
        <v>61730</v>
      </c>
      <c r="K34" s="324">
        <f t="shared" si="0"/>
        <v>61730</v>
      </c>
      <c r="L34" s="324">
        <f t="shared" si="0"/>
        <v>61730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61730</v>
      </c>
      <c r="J35" s="328">
        <v>61730</v>
      </c>
      <c r="K35" s="328">
        <v>61730</v>
      </c>
      <c r="L35" s="328">
        <v>61730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900</v>
      </c>
      <c r="J38" s="323">
        <f t="shared" si="1"/>
        <v>900</v>
      </c>
      <c r="K38" s="324">
        <f t="shared" si="1"/>
        <v>900</v>
      </c>
      <c r="L38" s="323">
        <f t="shared" si="1"/>
        <v>900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900</v>
      </c>
      <c r="J39" s="323">
        <f t="shared" si="1"/>
        <v>900</v>
      </c>
      <c r="K39" s="323">
        <f t="shared" si="1"/>
        <v>900</v>
      </c>
      <c r="L39" s="323">
        <f t="shared" si="1"/>
        <v>900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900</v>
      </c>
      <c r="J40" s="323">
        <f t="shared" si="1"/>
        <v>900</v>
      </c>
      <c r="K40" s="323">
        <f t="shared" si="1"/>
        <v>900</v>
      </c>
      <c r="L40" s="323">
        <f t="shared" si="1"/>
        <v>900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900</v>
      </c>
      <c r="J41" s="328">
        <v>900</v>
      </c>
      <c r="K41" s="328">
        <v>900</v>
      </c>
      <c r="L41" s="328">
        <v>900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18700</v>
      </c>
      <c r="J42" s="331">
        <f t="shared" si="2"/>
        <v>18700</v>
      </c>
      <c r="K42" s="330">
        <f t="shared" si="2"/>
        <v>17274.309999999998</v>
      </c>
      <c r="L42" s="330">
        <f t="shared" si="2"/>
        <v>17274.309999999998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18700</v>
      </c>
      <c r="J43" s="324">
        <f t="shared" si="2"/>
        <v>18700</v>
      </c>
      <c r="K43" s="323">
        <f t="shared" si="2"/>
        <v>17274.309999999998</v>
      </c>
      <c r="L43" s="324">
        <f t="shared" si="2"/>
        <v>17274.309999999998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18700</v>
      </c>
      <c r="J44" s="324">
        <f t="shared" si="2"/>
        <v>18700</v>
      </c>
      <c r="K44" s="326">
        <f t="shared" si="2"/>
        <v>17274.309999999998</v>
      </c>
      <c r="L44" s="326">
        <f t="shared" si="2"/>
        <v>17274.309999999998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18700</v>
      </c>
      <c r="J45" s="332">
        <f>SUM(J46:J60)</f>
        <v>18700</v>
      </c>
      <c r="K45" s="333">
        <f>SUM(K46:K60)</f>
        <v>17274.309999999998</v>
      </c>
      <c r="L45" s="333">
        <f>SUM(L46:L60)</f>
        <v>17274.309999999998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1300</v>
      </c>
      <c r="J48" s="328">
        <v>1300</v>
      </c>
      <c r="K48" s="328">
        <v>1300</v>
      </c>
      <c r="L48" s="328">
        <v>1300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2700</v>
      </c>
      <c r="J49" s="328">
        <v>2700</v>
      </c>
      <c r="K49" s="328">
        <v>1561.35</v>
      </c>
      <c r="L49" s="328">
        <v>1561.35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680</v>
      </c>
      <c r="J55" s="328">
        <v>680</v>
      </c>
      <c r="K55" s="328">
        <v>680</v>
      </c>
      <c r="L55" s="328">
        <v>680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customHeight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900</v>
      </c>
      <c r="J57" s="328">
        <v>900</v>
      </c>
      <c r="K57" s="328">
        <v>612.96</v>
      </c>
      <c r="L57" s="328">
        <v>612.96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5200</v>
      </c>
      <c r="J58" s="328">
        <v>5200</v>
      </c>
      <c r="K58" s="328">
        <v>5200</v>
      </c>
      <c r="L58" s="328">
        <v>5200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7920</v>
      </c>
      <c r="J60" s="328">
        <v>7920</v>
      </c>
      <c r="K60" s="328">
        <v>7920</v>
      </c>
      <c r="L60" s="328">
        <v>7920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100</v>
      </c>
      <c r="J135" s="335">
        <f>SUM(J136+J141+J149)</f>
        <v>100</v>
      </c>
      <c r="K135" s="324">
        <f>SUM(K136+K141+K149)</f>
        <v>100</v>
      </c>
      <c r="L135" s="323">
        <f>SUM(L136+L141+L149)</f>
        <v>100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100</v>
      </c>
      <c r="J149" s="335">
        <f t="shared" si="15"/>
        <v>100</v>
      </c>
      <c r="K149" s="324">
        <f t="shared" si="15"/>
        <v>100</v>
      </c>
      <c r="L149" s="323">
        <f t="shared" si="15"/>
        <v>100</v>
      </c>
    </row>
    <row r="150" spans="1:12" hidden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100</v>
      </c>
      <c r="J150" s="341">
        <f t="shared" si="15"/>
        <v>100</v>
      </c>
      <c r="K150" s="333">
        <f t="shared" si="15"/>
        <v>100</v>
      </c>
      <c r="L150" s="332">
        <f t="shared" si="15"/>
        <v>100</v>
      </c>
    </row>
    <row r="151" spans="1:12" hidden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100</v>
      </c>
      <c r="J151" s="335">
        <f>SUM(J152:J153)</f>
        <v>100</v>
      </c>
      <c r="K151" s="324">
        <f>SUM(K152:K153)</f>
        <v>100</v>
      </c>
      <c r="L151" s="323">
        <f>SUM(L152:L153)</f>
        <v>100</v>
      </c>
    </row>
    <row r="152" spans="1:12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100</v>
      </c>
      <c r="J152" s="343">
        <v>100</v>
      </c>
      <c r="K152" s="343">
        <v>100</v>
      </c>
      <c r="L152" s="343">
        <v>100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81430</v>
      </c>
      <c r="J364" s="338">
        <f>SUM(J30+J180)</f>
        <v>81430</v>
      </c>
      <c r="K364" s="338">
        <f>SUM(K30+K180)</f>
        <v>80004.31</v>
      </c>
      <c r="L364" s="338">
        <f>SUM(L30+L180)</f>
        <v>80004.31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18:L18"/>
    <mergeCell ref="A22:I22"/>
    <mergeCell ref="A23:I23"/>
    <mergeCell ref="A29:F29"/>
    <mergeCell ref="A27:F28"/>
    <mergeCell ref="G27:G28"/>
    <mergeCell ref="H27:H28"/>
    <mergeCell ref="I27:J27"/>
    <mergeCell ref="A26:I26"/>
    <mergeCell ref="G6:K6"/>
    <mergeCell ref="K367:L367"/>
    <mergeCell ref="D370:G370"/>
    <mergeCell ref="K370:L370"/>
    <mergeCell ref="G25:H25"/>
    <mergeCell ref="K27:K28"/>
    <mergeCell ref="L27:L28"/>
    <mergeCell ref="A7:L7"/>
    <mergeCell ref="G8:K8"/>
    <mergeCell ref="A9:L9"/>
    <mergeCell ref="G10:K10"/>
    <mergeCell ref="G11:K11"/>
    <mergeCell ref="B13:L13"/>
    <mergeCell ref="G15:K15"/>
    <mergeCell ref="G16:K16"/>
    <mergeCell ref="E17:K17"/>
  </mergeCells>
  <pageMargins left="0.51181102362204722" right="0.11811023622047245" top="0.15748031496062992" bottom="0" header="0.31496062992125984" footer="0.31496062992125984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3B1EF-5B30-4BF2-9C7F-454796B55323}">
  <dimension ref="A1:R370"/>
  <sheetViews>
    <sheetView topLeftCell="A25" workbookViewId="0">
      <selection activeCell="S17" sqref="S17:S18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 ht="29.1" customHeight="1">
      <c r="A23" s="537" t="s">
        <v>463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23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29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10500</v>
      </c>
      <c r="J30" s="323">
        <f>SUM(J31+J42+J61+J82+J89+J109+J135+J154+J164)</f>
        <v>10500</v>
      </c>
      <c r="K30" s="324">
        <f>SUM(K31+K42+K61+K82+K89+K109+K135+K154+K164)</f>
        <v>119.62</v>
      </c>
      <c r="L30" s="323">
        <f>SUM(L31+L42+L61+L82+L89+L109+L135+L154+L164)</f>
        <v>119.62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400</v>
      </c>
      <c r="J31" s="323">
        <f>SUM(J32+J38)</f>
        <v>400</v>
      </c>
      <c r="K31" s="325">
        <f>SUM(K32+K38)</f>
        <v>119.62</v>
      </c>
      <c r="L31" s="326">
        <f>SUM(L32+L38)</f>
        <v>119.62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400</v>
      </c>
      <c r="J32" s="323">
        <f>SUM(J33)</f>
        <v>400</v>
      </c>
      <c r="K32" s="324">
        <f>SUM(K33)</f>
        <v>119.62</v>
      </c>
      <c r="L32" s="323">
        <f>SUM(L33)</f>
        <v>119.62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400</v>
      </c>
      <c r="J33" s="323">
        <f t="shared" ref="J33:L34" si="0">SUM(J34)</f>
        <v>400</v>
      </c>
      <c r="K33" s="323">
        <f t="shared" si="0"/>
        <v>119.62</v>
      </c>
      <c r="L33" s="323">
        <f t="shared" si="0"/>
        <v>119.62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400</v>
      </c>
      <c r="J34" s="324">
        <f t="shared" si="0"/>
        <v>400</v>
      </c>
      <c r="K34" s="324">
        <f t="shared" si="0"/>
        <v>119.62</v>
      </c>
      <c r="L34" s="324">
        <f t="shared" si="0"/>
        <v>119.62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400</v>
      </c>
      <c r="J35" s="328">
        <v>400</v>
      </c>
      <c r="K35" s="328">
        <v>119.62</v>
      </c>
      <c r="L35" s="328">
        <v>119.62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 collapsed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0</v>
      </c>
      <c r="J38" s="323">
        <f t="shared" si="1"/>
        <v>0</v>
      </c>
      <c r="K38" s="324">
        <f t="shared" si="1"/>
        <v>0</v>
      </c>
      <c r="L38" s="323">
        <f t="shared" si="1"/>
        <v>0</v>
      </c>
      <c r="Q38" s="247"/>
    </row>
    <row r="39" spans="1:18" hidden="1" collapsed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0</v>
      </c>
      <c r="J39" s="323">
        <f t="shared" si="1"/>
        <v>0</v>
      </c>
      <c r="K39" s="323">
        <f t="shared" si="1"/>
        <v>0</v>
      </c>
      <c r="L39" s="323">
        <f t="shared" si="1"/>
        <v>0</v>
      </c>
      <c r="Q39"/>
    </row>
    <row r="40" spans="1:18" ht="15.75" hidden="1" customHeight="1" collapsed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0</v>
      </c>
      <c r="J40" s="323">
        <f t="shared" si="1"/>
        <v>0</v>
      </c>
      <c r="K40" s="323">
        <f t="shared" si="1"/>
        <v>0</v>
      </c>
      <c r="L40" s="323">
        <f t="shared" si="1"/>
        <v>0</v>
      </c>
      <c r="Q40" s="247"/>
    </row>
    <row r="41" spans="1:18" ht="15.75" hidden="1" customHeight="1" collapsed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0</v>
      </c>
      <c r="J41" s="328">
        <v>0</v>
      </c>
      <c r="K41" s="328">
        <v>0</v>
      </c>
      <c r="L41" s="328">
        <v>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10100</v>
      </c>
      <c r="J42" s="331">
        <f t="shared" si="2"/>
        <v>10100</v>
      </c>
      <c r="K42" s="330">
        <f t="shared" si="2"/>
        <v>0</v>
      </c>
      <c r="L42" s="330">
        <f t="shared" si="2"/>
        <v>0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10100</v>
      </c>
      <c r="J43" s="324">
        <f t="shared" si="2"/>
        <v>10100</v>
      </c>
      <c r="K43" s="323">
        <f t="shared" si="2"/>
        <v>0</v>
      </c>
      <c r="L43" s="324">
        <f t="shared" si="2"/>
        <v>0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10100</v>
      </c>
      <c r="J44" s="324">
        <f t="shared" si="2"/>
        <v>10100</v>
      </c>
      <c r="K44" s="326">
        <f t="shared" si="2"/>
        <v>0</v>
      </c>
      <c r="L44" s="326">
        <f t="shared" si="2"/>
        <v>0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10100</v>
      </c>
      <c r="J45" s="332">
        <f>SUM(J46:J60)</f>
        <v>10100</v>
      </c>
      <c r="K45" s="333">
        <f>SUM(K46:K60)</f>
        <v>0</v>
      </c>
      <c r="L45" s="333">
        <f>SUM(L46:L60)</f>
        <v>0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hidden="1" customHeight="1" collapsed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0</v>
      </c>
      <c r="J48" s="328">
        <v>0</v>
      </c>
      <c r="K48" s="328">
        <v>0</v>
      </c>
      <c r="L48" s="328">
        <v>0</v>
      </c>
      <c r="Q48" s="247"/>
      <c r="R48"/>
    </row>
    <row r="49" spans="1:18" ht="25.5" hidden="1" customHeight="1" collapsed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0</v>
      </c>
      <c r="J49" s="328">
        <v>0</v>
      </c>
      <c r="K49" s="328">
        <v>0</v>
      </c>
      <c r="L49" s="328">
        <v>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hidden="1" customHeight="1" collapsed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0</v>
      </c>
      <c r="J55" s="328">
        <v>0</v>
      </c>
      <c r="K55" s="328">
        <v>0</v>
      </c>
      <c r="L55" s="328">
        <v>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hidden="1" customHeight="1" collapsed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0</v>
      </c>
      <c r="J58" s="328">
        <v>0</v>
      </c>
      <c r="K58" s="328">
        <v>0</v>
      </c>
      <c r="L58" s="328">
        <v>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10100</v>
      </c>
      <c r="J60" s="328">
        <v>10100</v>
      </c>
      <c r="K60" s="328">
        <v>0</v>
      </c>
      <c r="L60" s="328">
        <v>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 hidden="1" collapsed="1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0</v>
      </c>
      <c r="J135" s="335">
        <f>SUM(J136+J141+J149)</f>
        <v>0</v>
      </c>
      <c r="K135" s="324">
        <f>SUM(K136+K141+K149)</f>
        <v>0</v>
      </c>
      <c r="L135" s="323">
        <f>SUM(L136+L141+L149)</f>
        <v>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 collapsed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0</v>
      </c>
      <c r="J149" s="335">
        <f t="shared" si="15"/>
        <v>0</v>
      </c>
      <c r="K149" s="324">
        <f t="shared" si="15"/>
        <v>0</v>
      </c>
      <c r="L149" s="323">
        <f t="shared" si="15"/>
        <v>0</v>
      </c>
    </row>
    <row r="150" spans="1:12" hidden="1" collapsed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0</v>
      </c>
      <c r="J150" s="341">
        <f t="shared" si="15"/>
        <v>0</v>
      </c>
      <c r="K150" s="333">
        <f t="shared" si="15"/>
        <v>0</v>
      </c>
      <c r="L150" s="332">
        <f t="shared" si="15"/>
        <v>0</v>
      </c>
    </row>
    <row r="151" spans="1:12" hidden="1" collapsed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0</v>
      </c>
      <c r="J151" s="335">
        <f>SUM(J152:J153)</f>
        <v>0</v>
      </c>
      <c r="K151" s="324">
        <f>SUM(K152:K153)</f>
        <v>0</v>
      </c>
      <c r="L151" s="323">
        <f>SUM(L152:L153)</f>
        <v>0</v>
      </c>
    </row>
    <row r="152" spans="1:12" hidden="1" collapsed="1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0</v>
      </c>
      <c r="J152" s="343">
        <v>0</v>
      </c>
      <c r="K152" s="343">
        <v>0</v>
      </c>
      <c r="L152" s="343">
        <v>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customHeight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7400</v>
      </c>
      <c r="J180" s="335">
        <f>SUM(J181+J234+J299)</f>
        <v>7400</v>
      </c>
      <c r="K180" s="324">
        <f>SUM(K181+K234+K299)</f>
        <v>0</v>
      </c>
      <c r="L180" s="323">
        <f>SUM(L181+L234+L299)</f>
        <v>0</v>
      </c>
    </row>
    <row r="181" spans="1:12" ht="25.5" customHeight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7400</v>
      </c>
      <c r="J181" s="330">
        <f>SUM(J182+J205+J212+J224+J228)</f>
        <v>7400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7400</v>
      </c>
      <c r="J182" s="335">
        <f>SUM(J183+J186+J191+J197+J202)</f>
        <v>7400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3200</v>
      </c>
      <c r="J191" s="335">
        <f>J192</f>
        <v>3200</v>
      </c>
      <c r="K191" s="324">
        <f>K192</f>
        <v>0</v>
      </c>
      <c r="L191" s="323">
        <f>L192</f>
        <v>0</v>
      </c>
    </row>
    <row r="192" spans="1:12" hidden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3200</v>
      </c>
      <c r="J192" s="323">
        <f>SUM(J193:J196)</f>
        <v>3200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customHeight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3200</v>
      </c>
      <c r="J196" s="349">
        <v>3200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4200</v>
      </c>
      <c r="J202" s="335">
        <f t="shared" si="19"/>
        <v>4200</v>
      </c>
      <c r="K202" s="324">
        <f t="shared" si="19"/>
        <v>0</v>
      </c>
      <c r="L202" s="323">
        <f t="shared" si="19"/>
        <v>0</v>
      </c>
    </row>
    <row r="203" spans="1:12" ht="25.5" hidden="1" customHeight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4200</v>
      </c>
      <c r="J203" s="324">
        <f t="shared" si="19"/>
        <v>4200</v>
      </c>
      <c r="K203" s="324">
        <f t="shared" si="19"/>
        <v>0</v>
      </c>
      <c r="L203" s="324">
        <f t="shared" si="19"/>
        <v>0</v>
      </c>
    </row>
    <row r="204" spans="1:12" ht="25.5" customHeight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4200</v>
      </c>
      <c r="J204" s="329">
        <v>4200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17900</v>
      </c>
      <c r="J364" s="338">
        <f>SUM(J30+J180)</f>
        <v>17900</v>
      </c>
      <c r="K364" s="338">
        <f>SUM(K30+K180)</f>
        <v>119.62</v>
      </c>
      <c r="L364" s="338">
        <f>SUM(L30+L180)</f>
        <v>119.62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G16:K16"/>
    <mergeCell ref="E17:K17"/>
    <mergeCell ref="A18:L18"/>
    <mergeCell ref="A22:I22"/>
    <mergeCell ref="A9:L9"/>
    <mergeCell ref="G10:K10"/>
    <mergeCell ref="G11:K11"/>
    <mergeCell ref="B13:L13"/>
    <mergeCell ref="G15:K15"/>
    <mergeCell ref="G6:K6"/>
    <mergeCell ref="K367:L367"/>
    <mergeCell ref="D370:G370"/>
    <mergeCell ref="K370:L370"/>
    <mergeCell ref="K27:K28"/>
    <mergeCell ref="L27:L28"/>
    <mergeCell ref="A29:F29"/>
    <mergeCell ref="G25:H25"/>
    <mergeCell ref="A26:I26"/>
    <mergeCell ref="A27:F28"/>
    <mergeCell ref="G27:G28"/>
    <mergeCell ref="H27:H28"/>
    <mergeCell ref="I27:J27"/>
    <mergeCell ref="A23:I23"/>
    <mergeCell ref="A7:L7"/>
    <mergeCell ref="G8:K8"/>
  </mergeCells>
  <pageMargins left="1.1023622047244095" right="0.19685039370078741" top="0.15748031496062992" bottom="0.15748031496062992" header="0.31496062992125984" footer="0.31496062992125984"/>
  <pageSetup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370"/>
  <sheetViews>
    <sheetView topLeftCell="A4" workbookViewId="0">
      <selection activeCell="Q11" sqref="Q11:Q12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>
      <c r="A23" s="537" t="s">
        <v>222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225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226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555400</v>
      </c>
      <c r="J30" s="323">
        <f>SUM(J31+J42+J61+J82+J89+J109+J135+J154+J164)</f>
        <v>555400</v>
      </c>
      <c r="K30" s="324">
        <f>SUM(K31+K42+K61+K82+K89+K109+K135+K154+K164)</f>
        <v>555400</v>
      </c>
      <c r="L30" s="323">
        <f>SUM(L31+L42+L61+L82+L89+L109+L135+L154+L164)</f>
        <v>555400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444300</v>
      </c>
      <c r="J31" s="323">
        <f>SUM(J32+J38)</f>
        <v>444300</v>
      </c>
      <c r="K31" s="325">
        <f>SUM(K32+K38)</f>
        <v>444300</v>
      </c>
      <c r="L31" s="326">
        <f>SUM(L32+L38)</f>
        <v>444300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437800</v>
      </c>
      <c r="J32" s="323">
        <f>SUM(J33)</f>
        <v>437800</v>
      </c>
      <c r="K32" s="324">
        <f>SUM(K33)</f>
        <v>437800</v>
      </c>
      <c r="L32" s="323">
        <f>SUM(L33)</f>
        <v>437800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437800</v>
      </c>
      <c r="J33" s="323">
        <f t="shared" ref="J33:L34" si="0">SUM(J34)</f>
        <v>437800</v>
      </c>
      <c r="K33" s="323">
        <f t="shared" si="0"/>
        <v>437800</v>
      </c>
      <c r="L33" s="323">
        <f t="shared" si="0"/>
        <v>437800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437800</v>
      </c>
      <c r="J34" s="324">
        <f t="shared" si="0"/>
        <v>437800</v>
      </c>
      <c r="K34" s="324">
        <f t="shared" si="0"/>
        <v>437800</v>
      </c>
      <c r="L34" s="324">
        <f t="shared" si="0"/>
        <v>437800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437800</v>
      </c>
      <c r="J35" s="328">
        <v>437800</v>
      </c>
      <c r="K35" s="328">
        <v>437800</v>
      </c>
      <c r="L35" s="328">
        <v>437800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6500</v>
      </c>
      <c r="J38" s="323">
        <f t="shared" si="1"/>
        <v>6500</v>
      </c>
      <c r="K38" s="324">
        <f t="shared" si="1"/>
        <v>6500</v>
      </c>
      <c r="L38" s="323">
        <f t="shared" si="1"/>
        <v>6500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6500</v>
      </c>
      <c r="J39" s="323">
        <f t="shared" si="1"/>
        <v>6500</v>
      </c>
      <c r="K39" s="323">
        <f t="shared" si="1"/>
        <v>6500</v>
      </c>
      <c r="L39" s="323">
        <f t="shared" si="1"/>
        <v>6500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6500</v>
      </c>
      <c r="J40" s="323">
        <f t="shared" si="1"/>
        <v>6500</v>
      </c>
      <c r="K40" s="323">
        <f t="shared" si="1"/>
        <v>6500</v>
      </c>
      <c r="L40" s="323">
        <f t="shared" si="1"/>
        <v>6500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6500</v>
      </c>
      <c r="J41" s="328">
        <v>6500</v>
      </c>
      <c r="K41" s="328">
        <v>6500</v>
      </c>
      <c r="L41" s="328">
        <v>6500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110200</v>
      </c>
      <c r="J42" s="331">
        <f t="shared" si="2"/>
        <v>110200</v>
      </c>
      <c r="K42" s="330">
        <f t="shared" si="2"/>
        <v>110200</v>
      </c>
      <c r="L42" s="330">
        <f t="shared" si="2"/>
        <v>110200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110200</v>
      </c>
      <c r="J43" s="324">
        <f t="shared" si="2"/>
        <v>110200</v>
      </c>
      <c r="K43" s="323">
        <f t="shared" si="2"/>
        <v>110200</v>
      </c>
      <c r="L43" s="324">
        <f t="shared" si="2"/>
        <v>110200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110200</v>
      </c>
      <c r="J44" s="324">
        <f t="shared" si="2"/>
        <v>110200</v>
      </c>
      <c r="K44" s="326">
        <f t="shared" si="2"/>
        <v>110200</v>
      </c>
      <c r="L44" s="326">
        <f t="shared" si="2"/>
        <v>110200</v>
      </c>
      <c r="Q44" s="247"/>
      <c r="R44"/>
    </row>
    <row r="45" spans="1:18" ht="15.75" hidden="1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110200</v>
      </c>
      <c r="J45" s="332">
        <f>SUM(J46:J60)</f>
        <v>110200</v>
      </c>
      <c r="K45" s="333">
        <f>SUM(K46:K60)</f>
        <v>110200</v>
      </c>
      <c r="L45" s="333">
        <f>SUM(L46:L60)</f>
        <v>110200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customHeight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600</v>
      </c>
      <c r="J47" s="328">
        <v>600</v>
      </c>
      <c r="K47" s="328">
        <v>600</v>
      </c>
      <c r="L47" s="328">
        <v>600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1600</v>
      </c>
      <c r="J48" s="328">
        <v>1600</v>
      </c>
      <c r="K48" s="328">
        <v>1600</v>
      </c>
      <c r="L48" s="328">
        <v>1600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3600</v>
      </c>
      <c r="J49" s="328">
        <v>3600</v>
      </c>
      <c r="K49" s="328">
        <v>3600</v>
      </c>
      <c r="L49" s="328">
        <v>3600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1770</v>
      </c>
      <c r="J55" s="328">
        <v>1770</v>
      </c>
      <c r="K55" s="328">
        <v>1770</v>
      </c>
      <c r="L55" s="328">
        <v>1770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13300</v>
      </c>
      <c r="J58" s="328">
        <v>13300</v>
      </c>
      <c r="K58" s="328">
        <v>13300</v>
      </c>
      <c r="L58" s="328">
        <v>13300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89330</v>
      </c>
      <c r="J60" s="328">
        <v>89330</v>
      </c>
      <c r="K60" s="328">
        <v>89330</v>
      </c>
      <c r="L60" s="328">
        <v>89330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900</v>
      </c>
      <c r="J135" s="335">
        <f>SUM(J136+J141+J149)</f>
        <v>900</v>
      </c>
      <c r="K135" s="324">
        <f>SUM(K136+K141+K149)</f>
        <v>900</v>
      </c>
      <c r="L135" s="323">
        <f>SUM(L136+L141+L149)</f>
        <v>900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900</v>
      </c>
      <c r="J149" s="335">
        <f t="shared" si="15"/>
        <v>900</v>
      </c>
      <c r="K149" s="324">
        <f t="shared" si="15"/>
        <v>900</v>
      </c>
      <c r="L149" s="323">
        <f t="shared" si="15"/>
        <v>900</v>
      </c>
    </row>
    <row r="150" spans="1:12" hidden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900</v>
      </c>
      <c r="J150" s="341">
        <f t="shared" si="15"/>
        <v>900</v>
      </c>
      <c r="K150" s="333">
        <f t="shared" si="15"/>
        <v>900</v>
      </c>
      <c r="L150" s="332">
        <f t="shared" si="15"/>
        <v>900</v>
      </c>
    </row>
    <row r="151" spans="1:12" hidden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900</v>
      </c>
      <c r="J151" s="335">
        <f>SUM(J152:J153)</f>
        <v>900</v>
      </c>
      <c r="K151" s="324">
        <f>SUM(K152:K153)</f>
        <v>900</v>
      </c>
      <c r="L151" s="323">
        <f>SUM(L152:L153)</f>
        <v>900</v>
      </c>
    </row>
    <row r="152" spans="1:12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900</v>
      </c>
      <c r="J152" s="343">
        <v>900</v>
      </c>
      <c r="K152" s="343">
        <v>900</v>
      </c>
      <c r="L152" s="343">
        <v>900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555400</v>
      </c>
      <c r="J364" s="338">
        <f>SUM(J30+J180)</f>
        <v>555400</v>
      </c>
      <c r="K364" s="338">
        <f>SUM(K30+K180)</f>
        <v>555400</v>
      </c>
      <c r="L364" s="338">
        <f>SUM(L30+L180)</f>
        <v>555400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18:L18"/>
    <mergeCell ref="A22:I22"/>
    <mergeCell ref="A23:I23"/>
    <mergeCell ref="A29:F29"/>
    <mergeCell ref="A27:F28"/>
    <mergeCell ref="G27:G28"/>
    <mergeCell ref="H27:H28"/>
    <mergeCell ref="I27:J27"/>
    <mergeCell ref="A26:I26"/>
    <mergeCell ref="G6:K6"/>
    <mergeCell ref="K367:L367"/>
    <mergeCell ref="D370:G370"/>
    <mergeCell ref="K370:L370"/>
    <mergeCell ref="G25:H25"/>
    <mergeCell ref="K27:K28"/>
    <mergeCell ref="L27:L28"/>
    <mergeCell ref="A7:L7"/>
    <mergeCell ref="G8:K8"/>
    <mergeCell ref="A9:L9"/>
    <mergeCell ref="G10:K10"/>
    <mergeCell ref="G11:K11"/>
    <mergeCell ref="B13:L13"/>
    <mergeCell ref="G15:K15"/>
    <mergeCell ref="G16:K16"/>
    <mergeCell ref="E17:K17"/>
  </mergeCells>
  <pageMargins left="0.51181102362204722" right="0.11811023622047245" top="0.15748031496062992" bottom="0.15748031496062992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370"/>
  <sheetViews>
    <sheetView topLeftCell="A4" workbookViewId="0">
      <selection activeCell="Q14" sqref="Q14"/>
    </sheetView>
  </sheetViews>
  <sheetFormatPr defaultRowHeight="15"/>
  <cols>
    <col min="1" max="4" width="2" style="192" customWidth="1"/>
    <col min="5" max="5" width="2.140625" style="192" customWidth="1"/>
    <col min="6" max="6" width="2.5703125" style="319" customWidth="1"/>
    <col min="7" max="7" width="32" style="192" customWidth="1"/>
    <col min="8" max="8" width="3.42578125" style="192" customWidth="1"/>
    <col min="9" max="9" width="10.5703125" style="192" customWidth="1"/>
    <col min="10" max="10" width="11.7109375" style="192" customWidth="1"/>
    <col min="11" max="11" width="12.42578125" style="192" customWidth="1"/>
    <col min="12" max="12" width="10.140625" style="192" customWidth="1"/>
    <col min="13" max="13" width="0.140625" style="192" hidden="1" customWidth="1"/>
    <col min="14" max="14" width="6.140625" style="192" hidden="1" customWidth="1"/>
    <col min="15" max="15" width="8.85546875" style="192" hidden="1" customWidth="1"/>
    <col min="16" max="16" width="9.140625" style="192" hidden="1" customWidth="1"/>
    <col min="17" max="17" width="34.42578125" style="192" customWidth="1"/>
    <col min="18" max="18" width="9.140625" style="192"/>
    <col min="257" max="260" width="2" customWidth="1"/>
    <col min="261" max="261" width="2.140625" customWidth="1"/>
    <col min="262" max="262" width="2.5703125" customWidth="1"/>
    <col min="263" max="263" width="32" customWidth="1"/>
    <col min="264" max="264" width="3.42578125" customWidth="1"/>
    <col min="265" max="265" width="10.5703125" customWidth="1"/>
    <col min="266" max="266" width="11.7109375" customWidth="1"/>
    <col min="267" max="267" width="12.42578125" customWidth="1"/>
    <col min="268" max="268" width="10.140625" customWidth="1"/>
    <col min="269" max="272" width="0" hidden="1" customWidth="1"/>
    <col min="273" max="273" width="34.42578125" customWidth="1"/>
    <col min="513" max="516" width="2" customWidth="1"/>
    <col min="517" max="517" width="2.140625" customWidth="1"/>
    <col min="518" max="518" width="2.5703125" customWidth="1"/>
    <col min="519" max="519" width="32" customWidth="1"/>
    <col min="520" max="520" width="3.42578125" customWidth="1"/>
    <col min="521" max="521" width="10.5703125" customWidth="1"/>
    <col min="522" max="522" width="11.7109375" customWidth="1"/>
    <col min="523" max="523" width="12.42578125" customWidth="1"/>
    <col min="524" max="524" width="10.140625" customWidth="1"/>
    <col min="525" max="528" width="0" hidden="1" customWidth="1"/>
    <col min="529" max="529" width="34.42578125" customWidth="1"/>
    <col min="769" max="772" width="2" customWidth="1"/>
    <col min="773" max="773" width="2.140625" customWidth="1"/>
    <col min="774" max="774" width="2.5703125" customWidth="1"/>
    <col min="775" max="775" width="32" customWidth="1"/>
    <col min="776" max="776" width="3.42578125" customWidth="1"/>
    <col min="777" max="777" width="10.5703125" customWidth="1"/>
    <col min="778" max="778" width="11.7109375" customWidth="1"/>
    <col min="779" max="779" width="12.42578125" customWidth="1"/>
    <col min="780" max="780" width="10.140625" customWidth="1"/>
    <col min="781" max="784" width="0" hidden="1" customWidth="1"/>
    <col min="785" max="785" width="34.42578125" customWidth="1"/>
    <col min="1025" max="1028" width="2" customWidth="1"/>
    <col min="1029" max="1029" width="2.140625" customWidth="1"/>
    <col min="1030" max="1030" width="2.5703125" customWidth="1"/>
    <col min="1031" max="1031" width="32" customWidth="1"/>
    <col min="1032" max="1032" width="3.42578125" customWidth="1"/>
    <col min="1033" max="1033" width="10.5703125" customWidth="1"/>
    <col min="1034" max="1034" width="11.7109375" customWidth="1"/>
    <col min="1035" max="1035" width="12.42578125" customWidth="1"/>
    <col min="1036" max="1036" width="10.140625" customWidth="1"/>
    <col min="1037" max="1040" width="0" hidden="1" customWidth="1"/>
    <col min="1041" max="1041" width="34.42578125" customWidth="1"/>
    <col min="1281" max="1284" width="2" customWidth="1"/>
    <col min="1285" max="1285" width="2.140625" customWidth="1"/>
    <col min="1286" max="1286" width="2.5703125" customWidth="1"/>
    <col min="1287" max="1287" width="32" customWidth="1"/>
    <col min="1288" max="1288" width="3.42578125" customWidth="1"/>
    <col min="1289" max="1289" width="10.5703125" customWidth="1"/>
    <col min="1290" max="1290" width="11.7109375" customWidth="1"/>
    <col min="1291" max="1291" width="12.42578125" customWidth="1"/>
    <col min="1292" max="1292" width="10.140625" customWidth="1"/>
    <col min="1293" max="1296" width="0" hidden="1" customWidth="1"/>
    <col min="1297" max="1297" width="34.42578125" customWidth="1"/>
    <col min="1537" max="1540" width="2" customWidth="1"/>
    <col min="1541" max="1541" width="2.140625" customWidth="1"/>
    <col min="1542" max="1542" width="2.5703125" customWidth="1"/>
    <col min="1543" max="1543" width="32" customWidth="1"/>
    <col min="1544" max="1544" width="3.42578125" customWidth="1"/>
    <col min="1545" max="1545" width="10.5703125" customWidth="1"/>
    <col min="1546" max="1546" width="11.7109375" customWidth="1"/>
    <col min="1547" max="1547" width="12.42578125" customWidth="1"/>
    <col min="1548" max="1548" width="10.140625" customWidth="1"/>
    <col min="1549" max="1552" width="0" hidden="1" customWidth="1"/>
    <col min="1553" max="1553" width="34.42578125" customWidth="1"/>
    <col min="1793" max="1796" width="2" customWidth="1"/>
    <col min="1797" max="1797" width="2.140625" customWidth="1"/>
    <col min="1798" max="1798" width="2.5703125" customWidth="1"/>
    <col min="1799" max="1799" width="32" customWidth="1"/>
    <col min="1800" max="1800" width="3.42578125" customWidth="1"/>
    <col min="1801" max="1801" width="10.5703125" customWidth="1"/>
    <col min="1802" max="1802" width="11.7109375" customWidth="1"/>
    <col min="1803" max="1803" width="12.42578125" customWidth="1"/>
    <col min="1804" max="1804" width="10.140625" customWidth="1"/>
    <col min="1805" max="1808" width="0" hidden="1" customWidth="1"/>
    <col min="1809" max="1809" width="34.42578125" customWidth="1"/>
    <col min="2049" max="2052" width="2" customWidth="1"/>
    <col min="2053" max="2053" width="2.140625" customWidth="1"/>
    <col min="2054" max="2054" width="2.5703125" customWidth="1"/>
    <col min="2055" max="2055" width="32" customWidth="1"/>
    <col min="2056" max="2056" width="3.42578125" customWidth="1"/>
    <col min="2057" max="2057" width="10.5703125" customWidth="1"/>
    <col min="2058" max="2058" width="11.7109375" customWidth="1"/>
    <col min="2059" max="2059" width="12.42578125" customWidth="1"/>
    <col min="2060" max="2060" width="10.140625" customWidth="1"/>
    <col min="2061" max="2064" width="0" hidden="1" customWidth="1"/>
    <col min="2065" max="2065" width="34.42578125" customWidth="1"/>
    <col min="2305" max="2308" width="2" customWidth="1"/>
    <col min="2309" max="2309" width="2.140625" customWidth="1"/>
    <col min="2310" max="2310" width="2.5703125" customWidth="1"/>
    <col min="2311" max="2311" width="32" customWidth="1"/>
    <col min="2312" max="2312" width="3.42578125" customWidth="1"/>
    <col min="2313" max="2313" width="10.5703125" customWidth="1"/>
    <col min="2314" max="2314" width="11.7109375" customWidth="1"/>
    <col min="2315" max="2315" width="12.42578125" customWidth="1"/>
    <col min="2316" max="2316" width="10.140625" customWidth="1"/>
    <col min="2317" max="2320" width="0" hidden="1" customWidth="1"/>
    <col min="2321" max="2321" width="34.42578125" customWidth="1"/>
    <col min="2561" max="2564" width="2" customWidth="1"/>
    <col min="2565" max="2565" width="2.140625" customWidth="1"/>
    <col min="2566" max="2566" width="2.5703125" customWidth="1"/>
    <col min="2567" max="2567" width="32" customWidth="1"/>
    <col min="2568" max="2568" width="3.42578125" customWidth="1"/>
    <col min="2569" max="2569" width="10.5703125" customWidth="1"/>
    <col min="2570" max="2570" width="11.7109375" customWidth="1"/>
    <col min="2571" max="2571" width="12.42578125" customWidth="1"/>
    <col min="2572" max="2572" width="10.140625" customWidth="1"/>
    <col min="2573" max="2576" width="0" hidden="1" customWidth="1"/>
    <col min="2577" max="2577" width="34.42578125" customWidth="1"/>
    <col min="2817" max="2820" width="2" customWidth="1"/>
    <col min="2821" max="2821" width="2.140625" customWidth="1"/>
    <col min="2822" max="2822" width="2.5703125" customWidth="1"/>
    <col min="2823" max="2823" width="32" customWidth="1"/>
    <col min="2824" max="2824" width="3.42578125" customWidth="1"/>
    <col min="2825" max="2825" width="10.5703125" customWidth="1"/>
    <col min="2826" max="2826" width="11.7109375" customWidth="1"/>
    <col min="2827" max="2827" width="12.42578125" customWidth="1"/>
    <col min="2828" max="2828" width="10.140625" customWidth="1"/>
    <col min="2829" max="2832" width="0" hidden="1" customWidth="1"/>
    <col min="2833" max="2833" width="34.42578125" customWidth="1"/>
    <col min="3073" max="3076" width="2" customWidth="1"/>
    <col min="3077" max="3077" width="2.140625" customWidth="1"/>
    <col min="3078" max="3078" width="2.5703125" customWidth="1"/>
    <col min="3079" max="3079" width="32" customWidth="1"/>
    <col min="3080" max="3080" width="3.42578125" customWidth="1"/>
    <col min="3081" max="3081" width="10.5703125" customWidth="1"/>
    <col min="3082" max="3082" width="11.7109375" customWidth="1"/>
    <col min="3083" max="3083" width="12.42578125" customWidth="1"/>
    <col min="3084" max="3084" width="10.140625" customWidth="1"/>
    <col min="3085" max="3088" width="0" hidden="1" customWidth="1"/>
    <col min="3089" max="3089" width="34.42578125" customWidth="1"/>
    <col min="3329" max="3332" width="2" customWidth="1"/>
    <col min="3333" max="3333" width="2.140625" customWidth="1"/>
    <col min="3334" max="3334" width="2.5703125" customWidth="1"/>
    <col min="3335" max="3335" width="32" customWidth="1"/>
    <col min="3336" max="3336" width="3.42578125" customWidth="1"/>
    <col min="3337" max="3337" width="10.5703125" customWidth="1"/>
    <col min="3338" max="3338" width="11.7109375" customWidth="1"/>
    <col min="3339" max="3339" width="12.42578125" customWidth="1"/>
    <col min="3340" max="3340" width="10.140625" customWidth="1"/>
    <col min="3341" max="3344" width="0" hidden="1" customWidth="1"/>
    <col min="3345" max="3345" width="34.42578125" customWidth="1"/>
    <col min="3585" max="3588" width="2" customWidth="1"/>
    <col min="3589" max="3589" width="2.140625" customWidth="1"/>
    <col min="3590" max="3590" width="2.5703125" customWidth="1"/>
    <col min="3591" max="3591" width="32" customWidth="1"/>
    <col min="3592" max="3592" width="3.42578125" customWidth="1"/>
    <col min="3593" max="3593" width="10.5703125" customWidth="1"/>
    <col min="3594" max="3594" width="11.7109375" customWidth="1"/>
    <col min="3595" max="3595" width="12.42578125" customWidth="1"/>
    <col min="3596" max="3596" width="10.140625" customWidth="1"/>
    <col min="3597" max="3600" width="0" hidden="1" customWidth="1"/>
    <col min="3601" max="3601" width="34.42578125" customWidth="1"/>
    <col min="3841" max="3844" width="2" customWidth="1"/>
    <col min="3845" max="3845" width="2.140625" customWidth="1"/>
    <col min="3846" max="3846" width="2.5703125" customWidth="1"/>
    <col min="3847" max="3847" width="32" customWidth="1"/>
    <col min="3848" max="3848" width="3.42578125" customWidth="1"/>
    <col min="3849" max="3849" width="10.5703125" customWidth="1"/>
    <col min="3850" max="3850" width="11.7109375" customWidth="1"/>
    <col min="3851" max="3851" width="12.42578125" customWidth="1"/>
    <col min="3852" max="3852" width="10.140625" customWidth="1"/>
    <col min="3853" max="3856" width="0" hidden="1" customWidth="1"/>
    <col min="3857" max="3857" width="34.42578125" customWidth="1"/>
    <col min="4097" max="4100" width="2" customWidth="1"/>
    <col min="4101" max="4101" width="2.140625" customWidth="1"/>
    <col min="4102" max="4102" width="2.5703125" customWidth="1"/>
    <col min="4103" max="4103" width="32" customWidth="1"/>
    <col min="4104" max="4104" width="3.42578125" customWidth="1"/>
    <col min="4105" max="4105" width="10.5703125" customWidth="1"/>
    <col min="4106" max="4106" width="11.7109375" customWidth="1"/>
    <col min="4107" max="4107" width="12.42578125" customWidth="1"/>
    <col min="4108" max="4108" width="10.140625" customWidth="1"/>
    <col min="4109" max="4112" width="0" hidden="1" customWidth="1"/>
    <col min="4113" max="4113" width="34.42578125" customWidth="1"/>
    <col min="4353" max="4356" width="2" customWidth="1"/>
    <col min="4357" max="4357" width="2.140625" customWidth="1"/>
    <col min="4358" max="4358" width="2.5703125" customWidth="1"/>
    <col min="4359" max="4359" width="32" customWidth="1"/>
    <col min="4360" max="4360" width="3.42578125" customWidth="1"/>
    <col min="4361" max="4361" width="10.5703125" customWidth="1"/>
    <col min="4362" max="4362" width="11.7109375" customWidth="1"/>
    <col min="4363" max="4363" width="12.42578125" customWidth="1"/>
    <col min="4364" max="4364" width="10.140625" customWidth="1"/>
    <col min="4365" max="4368" width="0" hidden="1" customWidth="1"/>
    <col min="4369" max="4369" width="34.42578125" customWidth="1"/>
    <col min="4609" max="4612" width="2" customWidth="1"/>
    <col min="4613" max="4613" width="2.140625" customWidth="1"/>
    <col min="4614" max="4614" width="2.5703125" customWidth="1"/>
    <col min="4615" max="4615" width="32" customWidth="1"/>
    <col min="4616" max="4616" width="3.42578125" customWidth="1"/>
    <col min="4617" max="4617" width="10.5703125" customWidth="1"/>
    <col min="4618" max="4618" width="11.7109375" customWidth="1"/>
    <col min="4619" max="4619" width="12.42578125" customWidth="1"/>
    <col min="4620" max="4620" width="10.140625" customWidth="1"/>
    <col min="4621" max="4624" width="0" hidden="1" customWidth="1"/>
    <col min="4625" max="4625" width="34.42578125" customWidth="1"/>
    <col min="4865" max="4868" width="2" customWidth="1"/>
    <col min="4869" max="4869" width="2.140625" customWidth="1"/>
    <col min="4870" max="4870" width="2.5703125" customWidth="1"/>
    <col min="4871" max="4871" width="32" customWidth="1"/>
    <col min="4872" max="4872" width="3.42578125" customWidth="1"/>
    <col min="4873" max="4873" width="10.5703125" customWidth="1"/>
    <col min="4874" max="4874" width="11.7109375" customWidth="1"/>
    <col min="4875" max="4875" width="12.42578125" customWidth="1"/>
    <col min="4876" max="4876" width="10.140625" customWidth="1"/>
    <col min="4877" max="4880" width="0" hidden="1" customWidth="1"/>
    <col min="4881" max="4881" width="34.42578125" customWidth="1"/>
    <col min="5121" max="5124" width="2" customWidth="1"/>
    <col min="5125" max="5125" width="2.140625" customWidth="1"/>
    <col min="5126" max="5126" width="2.5703125" customWidth="1"/>
    <col min="5127" max="5127" width="32" customWidth="1"/>
    <col min="5128" max="5128" width="3.42578125" customWidth="1"/>
    <col min="5129" max="5129" width="10.5703125" customWidth="1"/>
    <col min="5130" max="5130" width="11.7109375" customWidth="1"/>
    <col min="5131" max="5131" width="12.42578125" customWidth="1"/>
    <col min="5132" max="5132" width="10.140625" customWidth="1"/>
    <col min="5133" max="5136" width="0" hidden="1" customWidth="1"/>
    <col min="5137" max="5137" width="34.42578125" customWidth="1"/>
    <col min="5377" max="5380" width="2" customWidth="1"/>
    <col min="5381" max="5381" width="2.140625" customWidth="1"/>
    <col min="5382" max="5382" width="2.5703125" customWidth="1"/>
    <col min="5383" max="5383" width="32" customWidth="1"/>
    <col min="5384" max="5384" width="3.42578125" customWidth="1"/>
    <col min="5385" max="5385" width="10.5703125" customWidth="1"/>
    <col min="5386" max="5386" width="11.7109375" customWidth="1"/>
    <col min="5387" max="5387" width="12.42578125" customWidth="1"/>
    <col min="5388" max="5388" width="10.140625" customWidth="1"/>
    <col min="5389" max="5392" width="0" hidden="1" customWidth="1"/>
    <col min="5393" max="5393" width="34.42578125" customWidth="1"/>
    <col min="5633" max="5636" width="2" customWidth="1"/>
    <col min="5637" max="5637" width="2.140625" customWidth="1"/>
    <col min="5638" max="5638" width="2.5703125" customWidth="1"/>
    <col min="5639" max="5639" width="32" customWidth="1"/>
    <col min="5640" max="5640" width="3.42578125" customWidth="1"/>
    <col min="5641" max="5641" width="10.5703125" customWidth="1"/>
    <col min="5642" max="5642" width="11.7109375" customWidth="1"/>
    <col min="5643" max="5643" width="12.42578125" customWidth="1"/>
    <col min="5644" max="5644" width="10.140625" customWidth="1"/>
    <col min="5645" max="5648" width="0" hidden="1" customWidth="1"/>
    <col min="5649" max="5649" width="34.42578125" customWidth="1"/>
    <col min="5889" max="5892" width="2" customWidth="1"/>
    <col min="5893" max="5893" width="2.140625" customWidth="1"/>
    <col min="5894" max="5894" width="2.5703125" customWidth="1"/>
    <col min="5895" max="5895" width="32" customWidth="1"/>
    <col min="5896" max="5896" width="3.42578125" customWidth="1"/>
    <col min="5897" max="5897" width="10.5703125" customWidth="1"/>
    <col min="5898" max="5898" width="11.7109375" customWidth="1"/>
    <col min="5899" max="5899" width="12.42578125" customWidth="1"/>
    <col min="5900" max="5900" width="10.140625" customWidth="1"/>
    <col min="5901" max="5904" width="0" hidden="1" customWidth="1"/>
    <col min="5905" max="5905" width="34.42578125" customWidth="1"/>
    <col min="6145" max="6148" width="2" customWidth="1"/>
    <col min="6149" max="6149" width="2.140625" customWidth="1"/>
    <col min="6150" max="6150" width="2.5703125" customWidth="1"/>
    <col min="6151" max="6151" width="32" customWidth="1"/>
    <col min="6152" max="6152" width="3.42578125" customWidth="1"/>
    <col min="6153" max="6153" width="10.5703125" customWidth="1"/>
    <col min="6154" max="6154" width="11.7109375" customWidth="1"/>
    <col min="6155" max="6155" width="12.42578125" customWidth="1"/>
    <col min="6156" max="6156" width="10.140625" customWidth="1"/>
    <col min="6157" max="6160" width="0" hidden="1" customWidth="1"/>
    <col min="6161" max="6161" width="34.42578125" customWidth="1"/>
    <col min="6401" max="6404" width="2" customWidth="1"/>
    <col min="6405" max="6405" width="2.140625" customWidth="1"/>
    <col min="6406" max="6406" width="2.5703125" customWidth="1"/>
    <col min="6407" max="6407" width="32" customWidth="1"/>
    <col min="6408" max="6408" width="3.42578125" customWidth="1"/>
    <col min="6409" max="6409" width="10.5703125" customWidth="1"/>
    <col min="6410" max="6410" width="11.7109375" customWidth="1"/>
    <col min="6411" max="6411" width="12.42578125" customWidth="1"/>
    <col min="6412" max="6412" width="10.140625" customWidth="1"/>
    <col min="6413" max="6416" width="0" hidden="1" customWidth="1"/>
    <col min="6417" max="6417" width="34.42578125" customWidth="1"/>
    <col min="6657" max="6660" width="2" customWidth="1"/>
    <col min="6661" max="6661" width="2.140625" customWidth="1"/>
    <col min="6662" max="6662" width="2.5703125" customWidth="1"/>
    <col min="6663" max="6663" width="32" customWidth="1"/>
    <col min="6664" max="6664" width="3.42578125" customWidth="1"/>
    <col min="6665" max="6665" width="10.5703125" customWidth="1"/>
    <col min="6666" max="6666" width="11.7109375" customWidth="1"/>
    <col min="6667" max="6667" width="12.42578125" customWidth="1"/>
    <col min="6668" max="6668" width="10.140625" customWidth="1"/>
    <col min="6669" max="6672" width="0" hidden="1" customWidth="1"/>
    <col min="6673" max="6673" width="34.42578125" customWidth="1"/>
    <col min="6913" max="6916" width="2" customWidth="1"/>
    <col min="6917" max="6917" width="2.140625" customWidth="1"/>
    <col min="6918" max="6918" width="2.5703125" customWidth="1"/>
    <col min="6919" max="6919" width="32" customWidth="1"/>
    <col min="6920" max="6920" width="3.42578125" customWidth="1"/>
    <col min="6921" max="6921" width="10.5703125" customWidth="1"/>
    <col min="6922" max="6922" width="11.7109375" customWidth="1"/>
    <col min="6923" max="6923" width="12.42578125" customWidth="1"/>
    <col min="6924" max="6924" width="10.140625" customWidth="1"/>
    <col min="6925" max="6928" width="0" hidden="1" customWidth="1"/>
    <col min="6929" max="6929" width="34.42578125" customWidth="1"/>
    <col min="7169" max="7172" width="2" customWidth="1"/>
    <col min="7173" max="7173" width="2.140625" customWidth="1"/>
    <col min="7174" max="7174" width="2.5703125" customWidth="1"/>
    <col min="7175" max="7175" width="32" customWidth="1"/>
    <col min="7176" max="7176" width="3.42578125" customWidth="1"/>
    <col min="7177" max="7177" width="10.5703125" customWidth="1"/>
    <col min="7178" max="7178" width="11.7109375" customWidth="1"/>
    <col min="7179" max="7179" width="12.42578125" customWidth="1"/>
    <col min="7180" max="7180" width="10.140625" customWidth="1"/>
    <col min="7181" max="7184" width="0" hidden="1" customWidth="1"/>
    <col min="7185" max="7185" width="34.42578125" customWidth="1"/>
    <col min="7425" max="7428" width="2" customWidth="1"/>
    <col min="7429" max="7429" width="2.140625" customWidth="1"/>
    <col min="7430" max="7430" width="2.5703125" customWidth="1"/>
    <col min="7431" max="7431" width="32" customWidth="1"/>
    <col min="7432" max="7432" width="3.42578125" customWidth="1"/>
    <col min="7433" max="7433" width="10.5703125" customWidth="1"/>
    <col min="7434" max="7434" width="11.7109375" customWidth="1"/>
    <col min="7435" max="7435" width="12.42578125" customWidth="1"/>
    <col min="7436" max="7436" width="10.140625" customWidth="1"/>
    <col min="7437" max="7440" width="0" hidden="1" customWidth="1"/>
    <col min="7441" max="7441" width="34.42578125" customWidth="1"/>
    <col min="7681" max="7684" width="2" customWidth="1"/>
    <col min="7685" max="7685" width="2.140625" customWidth="1"/>
    <col min="7686" max="7686" width="2.5703125" customWidth="1"/>
    <col min="7687" max="7687" width="32" customWidth="1"/>
    <col min="7688" max="7688" width="3.42578125" customWidth="1"/>
    <col min="7689" max="7689" width="10.5703125" customWidth="1"/>
    <col min="7690" max="7690" width="11.7109375" customWidth="1"/>
    <col min="7691" max="7691" width="12.42578125" customWidth="1"/>
    <col min="7692" max="7692" width="10.140625" customWidth="1"/>
    <col min="7693" max="7696" width="0" hidden="1" customWidth="1"/>
    <col min="7697" max="7697" width="34.42578125" customWidth="1"/>
    <col min="7937" max="7940" width="2" customWidth="1"/>
    <col min="7941" max="7941" width="2.140625" customWidth="1"/>
    <col min="7942" max="7942" width="2.5703125" customWidth="1"/>
    <col min="7943" max="7943" width="32" customWidth="1"/>
    <col min="7944" max="7944" width="3.42578125" customWidth="1"/>
    <col min="7945" max="7945" width="10.5703125" customWidth="1"/>
    <col min="7946" max="7946" width="11.7109375" customWidth="1"/>
    <col min="7947" max="7947" width="12.42578125" customWidth="1"/>
    <col min="7948" max="7948" width="10.140625" customWidth="1"/>
    <col min="7949" max="7952" width="0" hidden="1" customWidth="1"/>
    <col min="7953" max="7953" width="34.42578125" customWidth="1"/>
    <col min="8193" max="8196" width="2" customWidth="1"/>
    <col min="8197" max="8197" width="2.140625" customWidth="1"/>
    <col min="8198" max="8198" width="2.5703125" customWidth="1"/>
    <col min="8199" max="8199" width="32" customWidth="1"/>
    <col min="8200" max="8200" width="3.42578125" customWidth="1"/>
    <col min="8201" max="8201" width="10.5703125" customWidth="1"/>
    <col min="8202" max="8202" width="11.7109375" customWidth="1"/>
    <col min="8203" max="8203" width="12.42578125" customWidth="1"/>
    <col min="8204" max="8204" width="10.140625" customWidth="1"/>
    <col min="8205" max="8208" width="0" hidden="1" customWidth="1"/>
    <col min="8209" max="8209" width="34.42578125" customWidth="1"/>
    <col min="8449" max="8452" width="2" customWidth="1"/>
    <col min="8453" max="8453" width="2.140625" customWidth="1"/>
    <col min="8454" max="8454" width="2.5703125" customWidth="1"/>
    <col min="8455" max="8455" width="32" customWidth="1"/>
    <col min="8456" max="8456" width="3.42578125" customWidth="1"/>
    <col min="8457" max="8457" width="10.5703125" customWidth="1"/>
    <col min="8458" max="8458" width="11.7109375" customWidth="1"/>
    <col min="8459" max="8459" width="12.42578125" customWidth="1"/>
    <col min="8460" max="8460" width="10.140625" customWidth="1"/>
    <col min="8461" max="8464" width="0" hidden="1" customWidth="1"/>
    <col min="8465" max="8465" width="34.42578125" customWidth="1"/>
    <col min="8705" max="8708" width="2" customWidth="1"/>
    <col min="8709" max="8709" width="2.140625" customWidth="1"/>
    <col min="8710" max="8710" width="2.5703125" customWidth="1"/>
    <col min="8711" max="8711" width="32" customWidth="1"/>
    <col min="8712" max="8712" width="3.42578125" customWidth="1"/>
    <col min="8713" max="8713" width="10.5703125" customWidth="1"/>
    <col min="8714" max="8714" width="11.7109375" customWidth="1"/>
    <col min="8715" max="8715" width="12.42578125" customWidth="1"/>
    <col min="8716" max="8716" width="10.140625" customWidth="1"/>
    <col min="8717" max="8720" width="0" hidden="1" customWidth="1"/>
    <col min="8721" max="8721" width="34.42578125" customWidth="1"/>
    <col min="8961" max="8964" width="2" customWidth="1"/>
    <col min="8965" max="8965" width="2.140625" customWidth="1"/>
    <col min="8966" max="8966" width="2.5703125" customWidth="1"/>
    <col min="8967" max="8967" width="32" customWidth="1"/>
    <col min="8968" max="8968" width="3.42578125" customWidth="1"/>
    <col min="8969" max="8969" width="10.5703125" customWidth="1"/>
    <col min="8970" max="8970" width="11.7109375" customWidth="1"/>
    <col min="8971" max="8971" width="12.42578125" customWidth="1"/>
    <col min="8972" max="8972" width="10.140625" customWidth="1"/>
    <col min="8973" max="8976" width="0" hidden="1" customWidth="1"/>
    <col min="8977" max="8977" width="34.42578125" customWidth="1"/>
    <col min="9217" max="9220" width="2" customWidth="1"/>
    <col min="9221" max="9221" width="2.140625" customWidth="1"/>
    <col min="9222" max="9222" width="2.5703125" customWidth="1"/>
    <col min="9223" max="9223" width="32" customWidth="1"/>
    <col min="9224" max="9224" width="3.42578125" customWidth="1"/>
    <col min="9225" max="9225" width="10.5703125" customWidth="1"/>
    <col min="9226" max="9226" width="11.7109375" customWidth="1"/>
    <col min="9227" max="9227" width="12.42578125" customWidth="1"/>
    <col min="9228" max="9228" width="10.140625" customWidth="1"/>
    <col min="9229" max="9232" width="0" hidden="1" customWidth="1"/>
    <col min="9233" max="9233" width="34.42578125" customWidth="1"/>
    <col min="9473" max="9476" width="2" customWidth="1"/>
    <col min="9477" max="9477" width="2.140625" customWidth="1"/>
    <col min="9478" max="9478" width="2.5703125" customWidth="1"/>
    <col min="9479" max="9479" width="32" customWidth="1"/>
    <col min="9480" max="9480" width="3.42578125" customWidth="1"/>
    <col min="9481" max="9481" width="10.5703125" customWidth="1"/>
    <col min="9482" max="9482" width="11.7109375" customWidth="1"/>
    <col min="9483" max="9483" width="12.42578125" customWidth="1"/>
    <col min="9484" max="9484" width="10.140625" customWidth="1"/>
    <col min="9485" max="9488" width="0" hidden="1" customWidth="1"/>
    <col min="9489" max="9489" width="34.42578125" customWidth="1"/>
    <col min="9729" max="9732" width="2" customWidth="1"/>
    <col min="9733" max="9733" width="2.140625" customWidth="1"/>
    <col min="9734" max="9734" width="2.5703125" customWidth="1"/>
    <col min="9735" max="9735" width="32" customWidth="1"/>
    <col min="9736" max="9736" width="3.42578125" customWidth="1"/>
    <col min="9737" max="9737" width="10.5703125" customWidth="1"/>
    <col min="9738" max="9738" width="11.7109375" customWidth="1"/>
    <col min="9739" max="9739" width="12.42578125" customWidth="1"/>
    <col min="9740" max="9740" width="10.140625" customWidth="1"/>
    <col min="9741" max="9744" width="0" hidden="1" customWidth="1"/>
    <col min="9745" max="9745" width="34.42578125" customWidth="1"/>
    <col min="9985" max="9988" width="2" customWidth="1"/>
    <col min="9989" max="9989" width="2.140625" customWidth="1"/>
    <col min="9990" max="9990" width="2.5703125" customWidth="1"/>
    <col min="9991" max="9991" width="32" customWidth="1"/>
    <col min="9992" max="9992" width="3.42578125" customWidth="1"/>
    <col min="9993" max="9993" width="10.5703125" customWidth="1"/>
    <col min="9994" max="9994" width="11.7109375" customWidth="1"/>
    <col min="9995" max="9995" width="12.42578125" customWidth="1"/>
    <col min="9996" max="9996" width="10.140625" customWidth="1"/>
    <col min="9997" max="10000" width="0" hidden="1" customWidth="1"/>
    <col min="10001" max="10001" width="34.42578125" customWidth="1"/>
    <col min="10241" max="10244" width="2" customWidth="1"/>
    <col min="10245" max="10245" width="2.140625" customWidth="1"/>
    <col min="10246" max="10246" width="2.5703125" customWidth="1"/>
    <col min="10247" max="10247" width="32" customWidth="1"/>
    <col min="10248" max="10248" width="3.42578125" customWidth="1"/>
    <col min="10249" max="10249" width="10.5703125" customWidth="1"/>
    <col min="10250" max="10250" width="11.7109375" customWidth="1"/>
    <col min="10251" max="10251" width="12.42578125" customWidth="1"/>
    <col min="10252" max="10252" width="10.140625" customWidth="1"/>
    <col min="10253" max="10256" width="0" hidden="1" customWidth="1"/>
    <col min="10257" max="10257" width="34.42578125" customWidth="1"/>
    <col min="10497" max="10500" width="2" customWidth="1"/>
    <col min="10501" max="10501" width="2.140625" customWidth="1"/>
    <col min="10502" max="10502" width="2.5703125" customWidth="1"/>
    <col min="10503" max="10503" width="32" customWidth="1"/>
    <col min="10504" max="10504" width="3.42578125" customWidth="1"/>
    <col min="10505" max="10505" width="10.5703125" customWidth="1"/>
    <col min="10506" max="10506" width="11.7109375" customWidth="1"/>
    <col min="10507" max="10507" width="12.42578125" customWidth="1"/>
    <col min="10508" max="10508" width="10.140625" customWidth="1"/>
    <col min="10509" max="10512" width="0" hidden="1" customWidth="1"/>
    <col min="10513" max="10513" width="34.42578125" customWidth="1"/>
    <col min="10753" max="10756" width="2" customWidth="1"/>
    <col min="10757" max="10757" width="2.140625" customWidth="1"/>
    <col min="10758" max="10758" width="2.5703125" customWidth="1"/>
    <col min="10759" max="10759" width="32" customWidth="1"/>
    <col min="10760" max="10760" width="3.42578125" customWidth="1"/>
    <col min="10761" max="10761" width="10.5703125" customWidth="1"/>
    <col min="10762" max="10762" width="11.7109375" customWidth="1"/>
    <col min="10763" max="10763" width="12.42578125" customWidth="1"/>
    <col min="10764" max="10764" width="10.140625" customWidth="1"/>
    <col min="10765" max="10768" width="0" hidden="1" customWidth="1"/>
    <col min="10769" max="10769" width="34.42578125" customWidth="1"/>
    <col min="11009" max="11012" width="2" customWidth="1"/>
    <col min="11013" max="11013" width="2.140625" customWidth="1"/>
    <col min="11014" max="11014" width="2.5703125" customWidth="1"/>
    <col min="11015" max="11015" width="32" customWidth="1"/>
    <col min="11016" max="11016" width="3.42578125" customWidth="1"/>
    <col min="11017" max="11017" width="10.5703125" customWidth="1"/>
    <col min="11018" max="11018" width="11.7109375" customWidth="1"/>
    <col min="11019" max="11019" width="12.42578125" customWidth="1"/>
    <col min="11020" max="11020" width="10.140625" customWidth="1"/>
    <col min="11021" max="11024" width="0" hidden="1" customWidth="1"/>
    <col min="11025" max="11025" width="34.42578125" customWidth="1"/>
    <col min="11265" max="11268" width="2" customWidth="1"/>
    <col min="11269" max="11269" width="2.140625" customWidth="1"/>
    <col min="11270" max="11270" width="2.5703125" customWidth="1"/>
    <col min="11271" max="11271" width="32" customWidth="1"/>
    <col min="11272" max="11272" width="3.42578125" customWidth="1"/>
    <col min="11273" max="11273" width="10.5703125" customWidth="1"/>
    <col min="11274" max="11274" width="11.7109375" customWidth="1"/>
    <col min="11275" max="11275" width="12.42578125" customWidth="1"/>
    <col min="11276" max="11276" width="10.140625" customWidth="1"/>
    <col min="11277" max="11280" width="0" hidden="1" customWidth="1"/>
    <col min="11281" max="11281" width="34.42578125" customWidth="1"/>
    <col min="11521" max="11524" width="2" customWidth="1"/>
    <col min="11525" max="11525" width="2.140625" customWidth="1"/>
    <col min="11526" max="11526" width="2.5703125" customWidth="1"/>
    <col min="11527" max="11527" width="32" customWidth="1"/>
    <col min="11528" max="11528" width="3.42578125" customWidth="1"/>
    <col min="11529" max="11529" width="10.5703125" customWidth="1"/>
    <col min="11530" max="11530" width="11.7109375" customWidth="1"/>
    <col min="11531" max="11531" width="12.42578125" customWidth="1"/>
    <col min="11532" max="11532" width="10.140625" customWidth="1"/>
    <col min="11533" max="11536" width="0" hidden="1" customWidth="1"/>
    <col min="11537" max="11537" width="34.42578125" customWidth="1"/>
    <col min="11777" max="11780" width="2" customWidth="1"/>
    <col min="11781" max="11781" width="2.140625" customWidth="1"/>
    <col min="11782" max="11782" width="2.5703125" customWidth="1"/>
    <col min="11783" max="11783" width="32" customWidth="1"/>
    <col min="11784" max="11784" width="3.42578125" customWidth="1"/>
    <col min="11785" max="11785" width="10.5703125" customWidth="1"/>
    <col min="11786" max="11786" width="11.7109375" customWidth="1"/>
    <col min="11787" max="11787" width="12.42578125" customWidth="1"/>
    <col min="11788" max="11788" width="10.140625" customWidth="1"/>
    <col min="11789" max="11792" width="0" hidden="1" customWidth="1"/>
    <col min="11793" max="11793" width="34.42578125" customWidth="1"/>
    <col min="12033" max="12036" width="2" customWidth="1"/>
    <col min="12037" max="12037" width="2.140625" customWidth="1"/>
    <col min="12038" max="12038" width="2.5703125" customWidth="1"/>
    <col min="12039" max="12039" width="32" customWidth="1"/>
    <col min="12040" max="12040" width="3.42578125" customWidth="1"/>
    <col min="12041" max="12041" width="10.5703125" customWidth="1"/>
    <col min="12042" max="12042" width="11.7109375" customWidth="1"/>
    <col min="12043" max="12043" width="12.42578125" customWidth="1"/>
    <col min="12044" max="12044" width="10.140625" customWidth="1"/>
    <col min="12045" max="12048" width="0" hidden="1" customWidth="1"/>
    <col min="12049" max="12049" width="34.42578125" customWidth="1"/>
    <col min="12289" max="12292" width="2" customWidth="1"/>
    <col min="12293" max="12293" width="2.140625" customWidth="1"/>
    <col min="12294" max="12294" width="2.5703125" customWidth="1"/>
    <col min="12295" max="12295" width="32" customWidth="1"/>
    <col min="12296" max="12296" width="3.42578125" customWidth="1"/>
    <col min="12297" max="12297" width="10.5703125" customWidth="1"/>
    <col min="12298" max="12298" width="11.7109375" customWidth="1"/>
    <col min="12299" max="12299" width="12.42578125" customWidth="1"/>
    <col min="12300" max="12300" width="10.140625" customWidth="1"/>
    <col min="12301" max="12304" width="0" hidden="1" customWidth="1"/>
    <col min="12305" max="12305" width="34.42578125" customWidth="1"/>
    <col min="12545" max="12548" width="2" customWidth="1"/>
    <col min="12549" max="12549" width="2.140625" customWidth="1"/>
    <col min="12550" max="12550" width="2.5703125" customWidth="1"/>
    <col min="12551" max="12551" width="32" customWidth="1"/>
    <col min="12552" max="12552" width="3.42578125" customWidth="1"/>
    <col min="12553" max="12553" width="10.5703125" customWidth="1"/>
    <col min="12554" max="12554" width="11.7109375" customWidth="1"/>
    <col min="12555" max="12555" width="12.42578125" customWidth="1"/>
    <col min="12556" max="12556" width="10.140625" customWidth="1"/>
    <col min="12557" max="12560" width="0" hidden="1" customWidth="1"/>
    <col min="12561" max="12561" width="34.42578125" customWidth="1"/>
    <col min="12801" max="12804" width="2" customWidth="1"/>
    <col min="12805" max="12805" width="2.140625" customWidth="1"/>
    <col min="12806" max="12806" width="2.5703125" customWidth="1"/>
    <col min="12807" max="12807" width="32" customWidth="1"/>
    <col min="12808" max="12808" width="3.42578125" customWidth="1"/>
    <col min="12809" max="12809" width="10.5703125" customWidth="1"/>
    <col min="12810" max="12810" width="11.7109375" customWidth="1"/>
    <col min="12811" max="12811" width="12.42578125" customWidth="1"/>
    <col min="12812" max="12812" width="10.140625" customWidth="1"/>
    <col min="12813" max="12816" width="0" hidden="1" customWidth="1"/>
    <col min="12817" max="12817" width="34.42578125" customWidth="1"/>
    <col min="13057" max="13060" width="2" customWidth="1"/>
    <col min="13061" max="13061" width="2.140625" customWidth="1"/>
    <col min="13062" max="13062" width="2.5703125" customWidth="1"/>
    <col min="13063" max="13063" width="32" customWidth="1"/>
    <col min="13064" max="13064" width="3.42578125" customWidth="1"/>
    <col min="13065" max="13065" width="10.5703125" customWidth="1"/>
    <col min="13066" max="13066" width="11.7109375" customWidth="1"/>
    <col min="13067" max="13067" width="12.42578125" customWidth="1"/>
    <col min="13068" max="13068" width="10.140625" customWidth="1"/>
    <col min="13069" max="13072" width="0" hidden="1" customWidth="1"/>
    <col min="13073" max="13073" width="34.42578125" customWidth="1"/>
    <col min="13313" max="13316" width="2" customWidth="1"/>
    <col min="13317" max="13317" width="2.140625" customWidth="1"/>
    <col min="13318" max="13318" width="2.5703125" customWidth="1"/>
    <col min="13319" max="13319" width="32" customWidth="1"/>
    <col min="13320" max="13320" width="3.42578125" customWidth="1"/>
    <col min="13321" max="13321" width="10.5703125" customWidth="1"/>
    <col min="13322" max="13322" width="11.7109375" customWidth="1"/>
    <col min="13323" max="13323" width="12.42578125" customWidth="1"/>
    <col min="13324" max="13324" width="10.140625" customWidth="1"/>
    <col min="13325" max="13328" width="0" hidden="1" customWidth="1"/>
    <col min="13329" max="13329" width="34.42578125" customWidth="1"/>
    <col min="13569" max="13572" width="2" customWidth="1"/>
    <col min="13573" max="13573" width="2.140625" customWidth="1"/>
    <col min="13574" max="13574" width="2.5703125" customWidth="1"/>
    <col min="13575" max="13575" width="32" customWidth="1"/>
    <col min="13576" max="13576" width="3.42578125" customWidth="1"/>
    <col min="13577" max="13577" width="10.5703125" customWidth="1"/>
    <col min="13578" max="13578" width="11.7109375" customWidth="1"/>
    <col min="13579" max="13579" width="12.42578125" customWidth="1"/>
    <col min="13580" max="13580" width="10.140625" customWidth="1"/>
    <col min="13581" max="13584" width="0" hidden="1" customWidth="1"/>
    <col min="13585" max="13585" width="34.42578125" customWidth="1"/>
    <col min="13825" max="13828" width="2" customWidth="1"/>
    <col min="13829" max="13829" width="2.140625" customWidth="1"/>
    <col min="13830" max="13830" width="2.5703125" customWidth="1"/>
    <col min="13831" max="13831" width="32" customWidth="1"/>
    <col min="13832" max="13832" width="3.42578125" customWidth="1"/>
    <col min="13833" max="13833" width="10.5703125" customWidth="1"/>
    <col min="13834" max="13834" width="11.7109375" customWidth="1"/>
    <col min="13835" max="13835" width="12.42578125" customWidth="1"/>
    <col min="13836" max="13836" width="10.140625" customWidth="1"/>
    <col min="13837" max="13840" width="0" hidden="1" customWidth="1"/>
    <col min="13841" max="13841" width="34.42578125" customWidth="1"/>
    <col min="14081" max="14084" width="2" customWidth="1"/>
    <col min="14085" max="14085" width="2.140625" customWidth="1"/>
    <col min="14086" max="14086" width="2.5703125" customWidth="1"/>
    <col min="14087" max="14087" width="32" customWidth="1"/>
    <col min="14088" max="14088" width="3.42578125" customWidth="1"/>
    <col min="14089" max="14089" width="10.5703125" customWidth="1"/>
    <col min="14090" max="14090" width="11.7109375" customWidth="1"/>
    <col min="14091" max="14091" width="12.42578125" customWidth="1"/>
    <col min="14092" max="14092" width="10.140625" customWidth="1"/>
    <col min="14093" max="14096" width="0" hidden="1" customWidth="1"/>
    <col min="14097" max="14097" width="34.42578125" customWidth="1"/>
    <col min="14337" max="14340" width="2" customWidth="1"/>
    <col min="14341" max="14341" width="2.140625" customWidth="1"/>
    <col min="14342" max="14342" width="2.5703125" customWidth="1"/>
    <col min="14343" max="14343" width="32" customWidth="1"/>
    <col min="14344" max="14344" width="3.42578125" customWidth="1"/>
    <col min="14345" max="14345" width="10.5703125" customWidth="1"/>
    <col min="14346" max="14346" width="11.7109375" customWidth="1"/>
    <col min="14347" max="14347" width="12.42578125" customWidth="1"/>
    <col min="14348" max="14348" width="10.140625" customWidth="1"/>
    <col min="14349" max="14352" width="0" hidden="1" customWidth="1"/>
    <col min="14353" max="14353" width="34.42578125" customWidth="1"/>
    <col min="14593" max="14596" width="2" customWidth="1"/>
    <col min="14597" max="14597" width="2.140625" customWidth="1"/>
    <col min="14598" max="14598" width="2.5703125" customWidth="1"/>
    <col min="14599" max="14599" width="32" customWidth="1"/>
    <col min="14600" max="14600" width="3.42578125" customWidth="1"/>
    <col min="14601" max="14601" width="10.5703125" customWidth="1"/>
    <col min="14602" max="14602" width="11.7109375" customWidth="1"/>
    <col min="14603" max="14603" width="12.42578125" customWidth="1"/>
    <col min="14604" max="14604" width="10.140625" customWidth="1"/>
    <col min="14605" max="14608" width="0" hidden="1" customWidth="1"/>
    <col min="14609" max="14609" width="34.42578125" customWidth="1"/>
    <col min="14849" max="14852" width="2" customWidth="1"/>
    <col min="14853" max="14853" width="2.140625" customWidth="1"/>
    <col min="14854" max="14854" width="2.5703125" customWidth="1"/>
    <col min="14855" max="14855" width="32" customWidth="1"/>
    <col min="14856" max="14856" width="3.42578125" customWidth="1"/>
    <col min="14857" max="14857" width="10.5703125" customWidth="1"/>
    <col min="14858" max="14858" width="11.7109375" customWidth="1"/>
    <col min="14859" max="14859" width="12.42578125" customWidth="1"/>
    <col min="14860" max="14860" width="10.140625" customWidth="1"/>
    <col min="14861" max="14864" width="0" hidden="1" customWidth="1"/>
    <col min="14865" max="14865" width="34.42578125" customWidth="1"/>
    <col min="15105" max="15108" width="2" customWidth="1"/>
    <col min="15109" max="15109" width="2.140625" customWidth="1"/>
    <col min="15110" max="15110" width="2.5703125" customWidth="1"/>
    <col min="15111" max="15111" width="32" customWidth="1"/>
    <col min="15112" max="15112" width="3.42578125" customWidth="1"/>
    <col min="15113" max="15113" width="10.5703125" customWidth="1"/>
    <col min="15114" max="15114" width="11.7109375" customWidth="1"/>
    <col min="15115" max="15115" width="12.42578125" customWidth="1"/>
    <col min="15116" max="15116" width="10.140625" customWidth="1"/>
    <col min="15117" max="15120" width="0" hidden="1" customWidth="1"/>
    <col min="15121" max="15121" width="34.42578125" customWidth="1"/>
    <col min="15361" max="15364" width="2" customWidth="1"/>
    <col min="15365" max="15365" width="2.140625" customWidth="1"/>
    <col min="15366" max="15366" width="2.5703125" customWidth="1"/>
    <col min="15367" max="15367" width="32" customWidth="1"/>
    <col min="15368" max="15368" width="3.42578125" customWidth="1"/>
    <col min="15369" max="15369" width="10.5703125" customWidth="1"/>
    <col min="15370" max="15370" width="11.7109375" customWidth="1"/>
    <col min="15371" max="15371" width="12.42578125" customWidth="1"/>
    <col min="15372" max="15372" width="10.140625" customWidth="1"/>
    <col min="15373" max="15376" width="0" hidden="1" customWidth="1"/>
    <col min="15377" max="15377" width="34.42578125" customWidth="1"/>
    <col min="15617" max="15620" width="2" customWidth="1"/>
    <col min="15621" max="15621" width="2.140625" customWidth="1"/>
    <col min="15622" max="15622" width="2.5703125" customWidth="1"/>
    <col min="15623" max="15623" width="32" customWidth="1"/>
    <col min="15624" max="15624" width="3.42578125" customWidth="1"/>
    <col min="15625" max="15625" width="10.5703125" customWidth="1"/>
    <col min="15626" max="15626" width="11.7109375" customWidth="1"/>
    <col min="15627" max="15627" width="12.42578125" customWidth="1"/>
    <col min="15628" max="15628" width="10.140625" customWidth="1"/>
    <col min="15629" max="15632" width="0" hidden="1" customWidth="1"/>
    <col min="15633" max="15633" width="34.42578125" customWidth="1"/>
    <col min="15873" max="15876" width="2" customWidth="1"/>
    <col min="15877" max="15877" width="2.140625" customWidth="1"/>
    <col min="15878" max="15878" width="2.5703125" customWidth="1"/>
    <col min="15879" max="15879" width="32" customWidth="1"/>
    <col min="15880" max="15880" width="3.42578125" customWidth="1"/>
    <col min="15881" max="15881" width="10.5703125" customWidth="1"/>
    <col min="15882" max="15882" width="11.7109375" customWidth="1"/>
    <col min="15883" max="15883" width="12.42578125" customWidth="1"/>
    <col min="15884" max="15884" width="10.140625" customWidth="1"/>
    <col min="15885" max="15888" width="0" hidden="1" customWidth="1"/>
    <col min="15889" max="15889" width="34.42578125" customWidth="1"/>
    <col min="16129" max="16132" width="2" customWidth="1"/>
    <col min="16133" max="16133" width="2.140625" customWidth="1"/>
    <col min="16134" max="16134" width="2.5703125" customWidth="1"/>
    <col min="16135" max="16135" width="32" customWidth="1"/>
    <col min="16136" max="16136" width="3.42578125" customWidth="1"/>
    <col min="16137" max="16137" width="10.5703125" customWidth="1"/>
    <col min="16138" max="16138" width="11.7109375" customWidth="1"/>
    <col min="16139" max="16139" width="12.42578125" customWidth="1"/>
    <col min="16140" max="16140" width="10.140625" customWidth="1"/>
    <col min="16141" max="16144" width="0" hidden="1" customWidth="1"/>
    <col min="16145" max="16145" width="34.42578125" customWidth="1"/>
  </cols>
  <sheetData>
    <row r="1" spans="1:16">
      <c r="G1" s="193"/>
      <c r="H1" s="194"/>
      <c r="I1" s="195"/>
      <c r="J1" s="321" t="s">
        <v>0</v>
      </c>
      <c r="K1" s="321"/>
      <c r="L1" s="321"/>
      <c r="M1" s="196"/>
      <c r="N1" s="321"/>
      <c r="O1" s="321"/>
      <c r="P1" s="321"/>
    </row>
    <row r="2" spans="1:16">
      <c r="H2" s="194"/>
      <c r="I2"/>
      <c r="J2" s="321" t="s">
        <v>1</v>
      </c>
      <c r="K2" s="321"/>
      <c r="L2" s="321"/>
      <c r="M2" s="196"/>
      <c r="N2" s="321"/>
      <c r="O2" s="321"/>
      <c r="P2" s="321"/>
    </row>
    <row r="3" spans="1:16">
      <c r="H3" s="197"/>
      <c r="I3" s="194"/>
      <c r="J3" s="321" t="s">
        <v>2</v>
      </c>
      <c r="K3" s="321"/>
      <c r="L3" s="321"/>
      <c r="M3" s="196"/>
      <c r="N3" s="321"/>
      <c r="O3" s="321"/>
      <c r="P3" s="321"/>
    </row>
    <row r="4" spans="1:16">
      <c r="G4" s="198" t="s">
        <v>3</v>
      </c>
      <c r="H4" s="194"/>
      <c r="I4"/>
      <c r="J4" s="321" t="s">
        <v>4</v>
      </c>
      <c r="K4" s="321"/>
      <c r="L4" s="321"/>
      <c r="M4" s="196"/>
      <c r="N4" s="199"/>
      <c r="O4" s="199"/>
      <c r="P4" s="321"/>
    </row>
    <row r="5" spans="1:16">
      <c r="H5" s="200"/>
      <c r="I5"/>
      <c r="J5" s="321" t="s">
        <v>471</v>
      </c>
      <c r="K5" s="321"/>
      <c r="L5" s="321"/>
      <c r="M5" s="196"/>
      <c r="N5" s="321"/>
      <c r="O5" s="321"/>
      <c r="P5" s="321"/>
    </row>
    <row r="6" spans="1:16" ht="28.5" customHeight="1">
      <c r="G6" s="519" t="s">
        <v>5</v>
      </c>
      <c r="H6" s="519"/>
      <c r="I6" s="519"/>
      <c r="J6" s="519"/>
      <c r="K6" s="519"/>
      <c r="L6" s="201"/>
      <c r="M6" s="196"/>
    </row>
    <row r="7" spans="1:16">
      <c r="A7" s="528" t="s">
        <v>6</v>
      </c>
      <c r="B7" s="529"/>
      <c r="C7" s="529"/>
      <c r="D7" s="529"/>
      <c r="E7" s="529"/>
      <c r="F7" s="529"/>
      <c r="G7" s="529"/>
      <c r="H7" s="529"/>
      <c r="I7" s="529"/>
      <c r="J7" s="529"/>
      <c r="K7" s="529"/>
      <c r="L7" s="529"/>
      <c r="M7" s="196"/>
    </row>
    <row r="8" spans="1:16" ht="15.75" customHeight="1">
      <c r="A8" s="316"/>
      <c r="B8" s="317"/>
      <c r="C8" s="317"/>
      <c r="D8" s="317"/>
      <c r="E8" s="317"/>
      <c r="F8" s="317"/>
      <c r="G8" s="530" t="s">
        <v>7</v>
      </c>
      <c r="H8" s="530"/>
      <c r="I8" s="530"/>
      <c r="J8" s="530"/>
      <c r="K8" s="530"/>
      <c r="L8" s="317"/>
      <c r="M8" s="196"/>
    </row>
    <row r="9" spans="1:16" ht="15.75" customHeight="1">
      <c r="A9" s="531" t="s">
        <v>488</v>
      </c>
      <c r="B9" s="531"/>
      <c r="C9" s="531"/>
      <c r="D9" s="531"/>
      <c r="E9" s="531"/>
      <c r="F9" s="531"/>
      <c r="G9" s="531"/>
      <c r="H9" s="531"/>
      <c r="I9" s="531"/>
      <c r="J9" s="531"/>
      <c r="K9" s="531"/>
      <c r="L9" s="531"/>
      <c r="M9" s="196"/>
      <c r="P9" s="192" t="s">
        <v>222</v>
      </c>
    </row>
    <row r="10" spans="1:16">
      <c r="G10" s="532" t="s">
        <v>513</v>
      </c>
      <c r="H10" s="532"/>
      <c r="I10" s="532"/>
      <c r="J10" s="532"/>
      <c r="K10" s="532"/>
      <c r="M10" s="196"/>
    </row>
    <row r="11" spans="1:16">
      <c r="G11" s="533" t="s">
        <v>8</v>
      </c>
      <c r="H11" s="533"/>
      <c r="I11" s="533"/>
      <c r="J11" s="533"/>
      <c r="K11" s="533"/>
    </row>
    <row r="13" spans="1:16" ht="15.75" customHeight="1">
      <c r="B13" s="531" t="s">
        <v>9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</row>
    <row r="15" spans="1:16">
      <c r="G15" s="532" t="s">
        <v>490</v>
      </c>
      <c r="H15" s="532"/>
      <c r="I15" s="532"/>
      <c r="J15" s="532"/>
      <c r="K15" s="532"/>
    </row>
    <row r="16" spans="1:16">
      <c r="G16" s="534" t="s">
        <v>10</v>
      </c>
      <c r="H16" s="534"/>
      <c r="I16" s="534"/>
      <c r="J16" s="534"/>
      <c r="K16" s="534"/>
    </row>
    <row r="17" spans="1:18">
      <c r="B17"/>
      <c r="C17"/>
      <c r="D17"/>
      <c r="E17" s="535" t="s">
        <v>11</v>
      </c>
      <c r="F17" s="535"/>
      <c r="G17" s="535"/>
      <c r="H17" s="535"/>
      <c r="I17" s="535"/>
      <c r="J17" s="535"/>
      <c r="K17" s="535"/>
      <c r="L17"/>
    </row>
    <row r="18" spans="1:18">
      <c r="A18" s="536" t="s">
        <v>12</v>
      </c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202"/>
    </row>
    <row r="19" spans="1:18">
      <c r="F19" s="192"/>
      <c r="J19" s="203"/>
      <c r="K19" s="204"/>
      <c r="L19" s="205" t="s">
        <v>13</v>
      </c>
      <c r="M19" s="202"/>
    </row>
    <row r="20" spans="1:18">
      <c r="F20" s="192"/>
      <c r="J20" s="206" t="s">
        <v>14</v>
      </c>
      <c r="K20" s="197"/>
      <c r="L20" s="207"/>
      <c r="M20" s="202"/>
    </row>
    <row r="21" spans="1:18">
      <c r="E21" s="321"/>
      <c r="F21" s="320"/>
      <c r="I21" s="208"/>
      <c r="J21" s="208"/>
      <c r="K21" s="209" t="s">
        <v>15</v>
      </c>
      <c r="L21" s="207"/>
      <c r="M21" s="202"/>
    </row>
    <row r="22" spans="1:18">
      <c r="A22" s="537" t="s">
        <v>16</v>
      </c>
      <c r="B22" s="537"/>
      <c r="C22" s="537"/>
      <c r="D22" s="537"/>
      <c r="E22" s="537"/>
      <c r="F22" s="537"/>
      <c r="G22" s="537"/>
      <c r="H22" s="537"/>
      <c r="I22" s="537"/>
      <c r="K22" s="209" t="s">
        <v>17</v>
      </c>
      <c r="L22" s="210" t="s">
        <v>18</v>
      </c>
      <c r="M22" s="202"/>
    </row>
    <row r="23" spans="1:18">
      <c r="A23" s="537" t="s">
        <v>224</v>
      </c>
      <c r="B23" s="537"/>
      <c r="C23" s="537"/>
      <c r="D23" s="537"/>
      <c r="E23" s="537"/>
      <c r="F23" s="537"/>
      <c r="G23" s="537"/>
      <c r="H23" s="537"/>
      <c r="I23" s="537"/>
      <c r="J23" s="315" t="s">
        <v>20</v>
      </c>
      <c r="K23" s="211" t="s">
        <v>21</v>
      </c>
      <c r="L23" s="207"/>
      <c r="M23" s="202"/>
    </row>
    <row r="24" spans="1:18">
      <c r="F24" s="192"/>
      <c r="G24" s="212" t="s">
        <v>22</v>
      </c>
      <c r="H24" s="213" t="s">
        <v>225</v>
      </c>
      <c r="I24" s="214"/>
      <c r="J24" s="215"/>
      <c r="K24" s="207"/>
      <c r="L24" s="207"/>
      <c r="M24" s="202"/>
    </row>
    <row r="25" spans="1:18">
      <c r="F25" s="192"/>
      <c r="G25" s="523" t="s">
        <v>24</v>
      </c>
      <c r="H25" s="523"/>
      <c r="I25" s="216" t="s">
        <v>25</v>
      </c>
      <c r="J25" s="217" t="s">
        <v>26</v>
      </c>
      <c r="K25" s="218" t="s">
        <v>27</v>
      </c>
      <c r="L25" s="218" t="s">
        <v>28</v>
      </c>
      <c r="M25" s="202"/>
    </row>
    <row r="26" spans="1:18">
      <c r="A26" s="551" t="s">
        <v>226</v>
      </c>
      <c r="B26" s="551"/>
      <c r="C26" s="551"/>
      <c r="D26" s="551"/>
      <c r="E26" s="551"/>
      <c r="F26" s="551"/>
      <c r="G26" s="551"/>
      <c r="H26" s="551"/>
      <c r="I26" s="551"/>
      <c r="J26" s="219"/>
      <c r="K26" s="220"/>
      <c r="L26" s="221" t="s">
        <v>30</v>
      </c>
      <c r="M26" s="222"/>
    </row>
    <row r="27" spans="1:18" ht="38.25" customHeight="1">
      <c r="A27" s="541" t="s">
        <v>31</v>
      </c>
      <c r="B27" s="542"/>
      <c r="C27" s="542"/>
      <c r="D27" s="542"/>
      <c r="E27" s="542"/>
      <c r="F27" s="542"/>
      <c r="G27" s="545" t="s">
        <v>32</v>
      </c>
      <c r="H27" s="547" t="s">
        <v>33</v>
      </c>
      <c r="I27" s="549" t="s">
        <v>34</v>
      </c>
      <c r="J27" s="550"/>
      <c r="K27" s="524" t="s">
        <v>35</v>
      </c>
      <c r="L27" s="526" t="s">
        <v>36</v>
      </c>
      <c r="M27" s="222"/>
    </row>
    <row r="28" spans="1:18" ht="36" customHeight="1">
      <c r="A28" s="543"/>
      <c r="B28" s="544"/>
      <c r="C28" s="544"/>
      <c r="D28" s="544"/>
      <c r="E28" s="544"/>
      <c r="F28" s="544"/>
      <c r="G28" s="546"/>
      <c r="H28" s="548"/>
      <c r="I28" s="223" t="s">
        <v>37</v>
      </c>
      <c r="J28" s="224" t="s">
        <v>38</v>
      </c>
      <c r="K28" s="525"/>
      <c r="L28" s="527"/>
    </row>
    <row r="29" spans="1:18">
      <c r="A29" s="538" t="s">
        <v>39</v>
      </c>
      <c r="B29" s="539"/>
      <c r="C29" s="539"/>
      <c r="D29" s="539"/>
      <c r="E29" s="539"/>
      <c r="F29" s="540"/>
      <c r="G29" s="225">
        <v>2</v>
      </c>
      <c r="H29" s="226">
        <v>3</v>
      </c>
      <c r="I29" s="227" t="s">
        <v>21</v>
      </c>
      <c r="J29" s="228" t="s">
        <v>40</v>
      </c>
      <c r="K29" s="229">
        <v>6</v>
      </c>
      <c r="L29" s="229">
        <v>7</v>
      </c>
    </row>
    <row r="30" spans="1:18">
      <c r="A30" s="230">
        <v>2</v>
      </c>
      <c r="B30" s="230"/>
      <c r="C30" s="231"/>
      <c r="D30" s="232"/>
      <c r="E30" s="230"/>
      <c r="F30" s="233"/>
      <c r="G30" s="232" t="s">
        <v>41</v>
      </c>
      <c r="H30" s="234">
        <v>1</v>
      </c>
      <c r="I30" s="323">
        <f>SUM(I31+I42+I61+I82+I89+I109+I135+I154+I164)</f>
        <v>176900</v>
      </c>
      <c r="J30" s="323">
        <f>SUM(J31+J42+J61+J82+J89+J109+J135+J154+J164)</f>
        <v>176900</v>
      </c>
      <c r="K30" s="324">
        <f>SUM(K31+K42+K61+K82+K89+K109+K135+K154+K164)</f>
        <v>176900</v>
      </c>
      <c r="L30" s="323">
        <f>SUM(L31+L42+L61+L82+L89+L109+L135+L154+L164)</f>
        <v>176900</v>
      </c>
      <c r="M30" s="235"/>
      <c r="N30" s="235"/>
      <c r="O30" s="235"/>
      <c r="P30" s="235"/>
      <c r="Q30" s="235"/>
      <c r="R30" s="235"/>
    </row>
    <row r="31" spans="1:18" ht="25.5" customHeight="1">
      <c r="A31" s="230">
        <v>2</v>
      </c>
      <c r="B31" s="236">
        <v>1</v>
      </c>
      <c r="C31" s="237"/>
      <c r="D31" s="238"/>
      <c r="E31" s="239"/>
      <c r="F31" s="240"/>
      <c r="G31" s="241" t="s">
        <v>42</v>
      </c>
      <c r="H31" s="234">
        <v>2</v>
      </c>
      <c r="I31" s="323">
        <f>SUM(I32+I38)</f>
        <v>161300</v>
      </c>
      <c r="J31" s="323">
        <f>SUM(J32+J38)</f>
        <v>161300</v>
      </c>
      <c r="K31" s="325">
        <f>SUM(K32+K38)</f>
        <v>161300</v>
      </c>
      <c r="L31" s="326">
        <f>SUM(L32+L38)</f>
        <v>161300</v>
      </c>
    </row>
    <row r="32" spans="1:18" hidden="1">
      <c r="A32" s="242">
        <v>2</v>
      </c>
      <c r="B32" s="242">
        <v>1</v>
      </c>
      <c r="C32" s="243">
        <v>1</v>
      </c>
      <c r="D32" s="244"/>
      <c r="E32" s="242"/>
      <c r="F32" s="245"/>
      <c r="G32" s="244" t="s">
        <v>43</v>
      </c>
      <c r="H32" s="234">
        <v>3</v>
      </c>
      <c r="I32" s="323">
        <f>SUM(I33)</f>
        <v>159000</v>
      </c>
      <c r="J32" s="323">
        <f>SUM(J33)</f>
        <v>159000</v>
      </c>
      <c r="K32" s="324">
        <f>SUM(K33)</f>
        <v>159000</v>
      </c>
      <c r="L32" s="323">
        <f>SUM(L33)</f>
        <v>159000</v>
      </c>
      <c r="Q32"/>
    </row>
    <row r="33" spans="1:18" ht="15.75" hidden="1" customHeight="1">
      <c r="A33" s="246">
        <v>2</v>
      </c>
      <c r="B33" s="242">
        <v>1</v>
      </c>
      <c r="C33" s="243">
        <v>1</v>
      </c>
      <c r="D33" s="244">
        <v>1</v>
      </c>
      <c r="E33" s="242"/>
      <c r="F33" s="245"/>
      <c r="G33" s="244" t="s">
        <v>43</v>
      </c>
      <c r="H33" s="234">
        <v>4</v>
      </c>
      <c r="I33" s="323">
        <f>SUM(I34+I36)</f>
        <v>159000</v>
      </c>
      <c r="J33" s="323">
        <f t="shared" ref="J33:L34" si="0">SUM(J34)</f>
        <v>159000</v>
      </c>
      <c r="K33" s="323">
        <f t="shared" si="0"/>
        <v>159000</v>
      </c>
      <c r="L33" s="323">
        <f t="shared" si="0"/>
        <v>159000</v>
      </c>
      <c r="Q33" s="247"/>
    </row>
    <row r="34" spans="1:18" ht="15.75" hidden="1" customHeight="1">
      <c r="A34" s="246">
        <v>2</v>
      </c>
      <c r="B34" s="242">
        <v>1</v>
      </c>
      <c r="C34" s="243">
        <v>1</v>
      </c>
      <c r="D34" s="244">
        <v>1</v>
      </c>
      <c r="E34" s="242">
        <v>1</v>
      </c>
      <c r="F34" s="245"/>
      <c r="G34" s="244" t="s">
        <v>44</v>
      </c>
      <c r="H34" s="234">
        <v>5</v>
      </c>
      <c r="I34" s="324">
        <f>SUM(I35)</f>
        <v>159000</v>
      </c>
      <c r="J34" s="324">
        <f t="shared" si="0"/>
        <v>159000</v>
      </c>
      <c r="K34" s="324">
        <f t="shared" si="0"/>
        <v>159000</v>
      </c>
      <c r="L34" s="324">
        <f t="shared" si="0"/>
        <v>159000</v>
      </c>
      <c r="Q34" s="247"/>
    </row>
    <row r="35" spans="1:18" ht="15.75" customHeight="1">
      <c r="A35" s="246">
        <v>2</v>
      </c>
      <c r="B35" s="242">
        <v>1</v>
      </c>
      <c r="C35" s="243">
        <v>1</v>
      </c>
      <c r="D35" s="244">
        <v>1</v>
      </c>
      <c r="E35" s="242">
        <v>1</v>
      </c>
      <c r="F35" s="245">
        <v>1</v>
      </c>
      <c r="G35" s="244" t="s">
        <v>44</v>
      </c>
      <c r="H35" s="234">
        <v>6</v>
      </c>
      <c r="I35" s="327">
        <v>159000</v>
      </c>
      <c r="J35" s="328">
        <v>159000</v>
      </c>
      <c r="K35" s="328">
        <v>159000</v>
      </c>
      <c r="L35" s="328">
        <v>159000</v>
      </c>
      <c r="Q35" s="247"/>
    </row>
    <row r="36" spans="1:18" ht="15.75" hidden="1" customHeight="1" collapsed="1">
      <c r="A36" s="246">
        <v>2</v>
      </c>
      <c r="B36" s="242">
        <v>1</v>
      </c>
      <c r="C36" s="243">
        <v>1</v>
      </c>
      <c r="D36" s="244">
        <v>1</v>
      </c>
      <c r="E36" s="242">
        <v>2</v>
      </c>
      <c r="F36" s="245"/>
      <c r="G36" s="244" t="s">
        <v>45</v>
      </c>
      <c r="H36" s="234">
        <v>7</v>
      </c>
      <c r="I36" s="324">
        <f>I37</f>
        <v>0</v>
      </c>
      <c r="J36" s="324">
        <f>J37</f>
        <v>0</v>
      </c>
      <c r="K36" s="324">
        <f>K37</f>
        <v>0</v>
      </c>
      <c r="L36" s="324">
        <f>L37</f>
        <v>0</v>
      </c>
      <c r="Q36" s="247"/>
    </row>
    <row r="37" spans="1:18" ht="15.75" hidden="1" customHeight="1" collapsed="1">
      <c r="A37" s="246">
        <v>2</v>
      </c>
      <c r="B37" s="242">
        <v>1</v>
      </c>
      <c r="C37" s="243">
        <v>1</v>
      </c>
      <c r="D37" s="244">
        <v>1</v>
      </c>
      <c r="E37" s="242">
        <v>2</v>
      </c>
      <c r="F37" s="245">
        <v>1</v>
      </c>
      <c r="G37" s="244" t="s">
        <v>45</v>
      </c>
      <c r="H37" s="234">
        <v>8</v>
      </c>
      <c r="I37" s="328">
        <v>0</v>
      </c>
      <c r="J37" s="329">
        <v>0</v>
      </c>
      <c r="K37" s="328">
        <v>0</v>
      </c>
      <c r="L37" s="329">
        <v>0</v>
      </c>
      <c r="Q37" s="247"/>
    </row>
    <row r="38" spans="1:18" ht="15.75" hidden="1" customHeight="1">
      <c r="A38" s="246">
        <v>2</v>
      </c>
      <c r="B38" s="242">
        <v>1</v>
      </c>
      <c r="C38" s="243">
        <v>2</v>
      </c>
      <c r="D38" s="244"/>
      <c r="E38" s="242"/>
      <c r="F38" s="245"/>
      <c r="G38" s="244" t="s">
        <v>46</v>
      </c>
      <c r="H38" s="234">
        <v>9</v>
      </c>
      <c r="I38" s="324">
        <f t="shared" ref="I38:L40" si="1">I39</f>
        <v>2300</v>
      </c>
      <c r="J38" s="323">
        <f t="shared" si="1"/>
        <v>2300</v>
      </c>
      <c r="K38" s="324">
        <f t="shared" si="1"/>
        <v>2300</v>
      </c>
      <c r="L38" s="323">
        <f t="shared" si="1"/>
        <v>2300</v>
      </c>
      <c r="Q38" s="247"/>
    </row>
    <row r="39" spans="1:18" hidden="1">
      <c r="A39" s="246">
        <v>2</v>
      </c>
      <c r="B39" s="242">
        <v>1</v>
      </c>
      <c r="C39" s="243">
        <v>2</v>
      </c>
      <c r="D39" s="244">
        <v>1</v>
      </c>
      <c r="E39" s="242"/>
      <c r="F39" s="245"/>
      <c r="G39" s="244" t="s">
        <v>46</v>
      </c>
      <c r="H39" s="234">
        <v>10</v>
      </c>
      <c r="I39" s="324">
        <f t="shared" si="1"/>
        <v>2300</v>
      </c>
      <c r="J39" s="323">
        <f t="shared" si="1"/>
        <v>2300</v>
      </c>
      <c r="K39" s="323">
        <f t="shared" si="1"/>
        <v>2300</v>
      </c>
      <c r="L39" s="323">
        <f t="shared" si="1"/>
        <v>2300</v>
      </c>
      <c r="Q39"/>
    </row>
    <row r="40" spans="1:18" ht="15.75" hidden="1" customHeight="1">
      <c r="A40" s="246">
        <v>2</v>
      </c>
      <c r="B40" s="242">
        <v>1</v>
      </c>
      <c r="C40" s="243">
        <v>2</v>
      </c>
      <c r="D40" s="244">
        <v>1</v>
      </c>
      <c r="E40" s="242">
        <v>1</v>
      </c>
      <c r="F40" s="245"/>
      <c r="G40" s="244" t="s">
        <v>46</v>
      </c>
      <c r="H40" s="234">
        <v>11</v>
      </c>
      <c r="I40" s="323">
        <f t="shared" si="1"/>
        <v>2300</v>
      </c>
      <c r="J40" s="323">
        <f t="shared" si="1"/>
        <v>2300</v>
      </c>
      <c r="K40" s="323">
        <f t="shared" si="1"/>
        <v>2300</v>
      </c>
      <c r="L40" s="323">
        <f t="shared" si="1"/>
        <v>2300</v>
      </c>
      <c r="Q40" s="247"/>
    </row>
    <row r="41" spans="1:18" ht="15.75" customHeight="1">
      <c r="A41" s="246">
        <v>2</v>
      </c>
      <c r="B41" s="242">
        <v>1</v>
      </c>
      <c r="C41" s="243">
        <v>2</v>
      </c>
      <c r="D41" s="244">
        <v>1</v>
      </c>
      <c r="E41" s="242">
        <v>1</v>
      </c>
      <c r="F41" s="245">
        <v>1</v>
      </c>
      <c r="G41" s="244" t="s">
        <v>46</v>
      </c>
      <c r="H41" s="234">
        <v>12</v>
      </c>
      <c r="I41" s="329">
        <v>2300</v>
      </c>
      <c r="J41" s="328">
        <v>2300</v>
      </c>
      <c r="K41" s="328">
        <v>2300</v>
      </c>
      <c r="L41" s="328">
        <v>2300</v>
      </c>
      <c r="Q41" s="247"/>
    </row>
    <row r="42" spans="1:18">
      <c r="A42" s="248">
        <v>2</v>
      </c>
      <c r="B42" s="249">
        <v>2</v>
      </c>
      <c r="C42" s="237"/>
      <c r="D42" s="238"/>
      <c r="E42" s="239"/>
      <c r="F42" s="240"/>
      <c r="G42" s="241" t="s">
        <v>47</v>
      </c>
      <c r="H42" s="234">
        <v>13</v>
      </c>
      <c r="I42" s="330">
        <f t="shared" ref="I42:L44" si="2">I43</f>
        <v>15300</v>
      </c>
      <c r="J42" s="331">
        <f t="shared" si="2"/>
        <v>15300</v>
      </c>
      <c r="K42" s="330">
        <f t="shared" si="2"/>
        <v>15300</v>
      </c>
      <c r="L42" s="330">
        <f t="shared" si="2"/>
        <v>15300</v>
      </c>
    </row>
    <row r="43" spans="1:18" ht="15.75" hidden="1" customHeight="1">
      <c r="A43" s="246">
        <v>2</v>
      </c>
      <c r="B43" s="242">
        <v>2</v>
      </c>
      <c r="C43" s="243">
        <v>1</v>
      </c>
      <c r="D43" s="244"/>
      <c r="E43" s="242"/>
      <c r="F43" s="245"/>
      <c r="G43" s="238" t="s">
        <v>47</v>
      </c>
      <c r="H43" s="234">
        <v>14</v>
      </c>
      <c r="I43" s="323">
        <f t="shared" si="2"/>
        <v>15300</v>
      </c>
      <c r="J43" s="324">
        <f t="shared" si="2"/>
        <v>15300</v>
      </c>
      <c r="K43" s="323">
        <f t="shared" si="2"/>
        <v>15300</v>
      </c>
      <c r="L43" s="324">
        <f t="shared" si="2"/>
        <v>15300</v>
      </c>
      <c r="Q43"/>
      <c r="R43" s="247"/>
    </row>
    <row r="44" spans="1:18" ht="15.75" hidden="1" customHeight="1">
      <c r="A44" s="246">
        <v>2</v>
      </c>
      <c r="B44" s="242">
        <v>2</v>
      </c>
      <c r="C44" s="243">
        <v>1</v>
      </c>
      <c r="D44" s="244">
        <v>1</v>
      </c>
      <c r="E44" s="242"/>
      <c r="F44" s="245"/>
      <c r="G44" s="238" t="s">
        <v>47</v>
      </c>
      <c r="H44" s="234">
        <v>15</v>
      </c>
      <c r="I44" s="323">
        <f t="shared" si="2"/>
        <v>15300</v>
      </c>
      <c r="J44" s="324">
        <f t="shared" si="2"/>
        <v>15300</v>
      </c>
      <c r="K44" s="326">
        <f t="shared" si="2"/>
        <v>15300</v>
      </c>
      <c r="L44" s="326">
        <f t="shared" si="2"/>
        <v>15300</v>
      </c>
      <c r="Q44" s="247"/>
      <c r="R44"/>
    </row>
    <row r="45" spans="1:18" ht="15.75" customHeight="1">
      <c r="A45" s="250">
        <v>2</v>
      </c>
      <c r="B45" s="251">
        <v>2</v>
      </c>
      <c r="C45" s="252">
        <v>1</v>
      </c>
      <c r="D45" s="253">
        <v>1</v>
      </c>
      <c r="E45" s="251">
        <v>1</v>
      </c>
      <c r="F45" s="254"/>
      <c r="G45" s="238" t="s">
        <v>47</v>
      </c>
      <c r="H45" s="234">
        <v>16</v>
      </c>
      <c r="I45" s="332">
        <f>SUM(I46:I60)</f>
        <v>15300</v>
      </c>
      <c r="J45" s="332">
        <f>SUM(J46:J60)</f>
        <v>15300</v>
      </c>
      <c r="K45" s="333">
        <f>SUM(K46:K60)</f>
        <v>15300</v>
      </c>
      <c r="L45" s="333">
        <f>SUM(L46:L60)</f>
        <v>15300</v>
      </c>
      <c r="Q45" s="247"/>
      <c r="R45"/>
    </row>
    <row r="46" spans="1:18" ht="15.75" hidden="1" customHeight="1" collapsed="1">
      <c r="A46" s="246">
        <v>2</v>
      </c>
      <c r="B46" s="242">
        <v>2</v>
      </c>
      <c r="C46" s="243">
        <v>1</v>
      </c>
      <c r="D46" s="244">
        <v>1</v>
      </c>
      <c r="E46" s="242">
        <v>1</v>
      </c>
      <c r="F46" s="255">
        <v>1</v>
      </c>
      <c r="G46" s="244" t="s">
        <v>48</v>
      </c>
      <c r="H46" s="234">
        <v>17</v>
      </c>
      <c r="I46" s="328">
        <v>0</v>
      </c>
      <c r="J46" s="328">
        <v>0</v>
      </c>
      <c r="K46" s="328">
        <v>0</v>
      </c>
      <c r="L46" s="328">
        <v>0</v>
      </c>
      <c r="Q46" s="247"/>
      <c r="R46"/>
    </row>
    <row r="47" spans="1:18" ht="25.5" hidden="1" customHeight="1" collapsed="1">
      <c r="A47" s="246">
        <v>2</v>
      </c>
      <c r="B47" s="242">
        <v>2</v>
      </c>
      <c r="C47" s="243">
        <v>1</v>
      </c>
      <c r="D47" s="244">
        <v>1</v>
      </c>
      <c r="E47" s="242">
        <v>1</v>
      </c>
      <c r="F47" s="245">
        <v>2</v>
      </c>
      <c r="G47" s="244" t="s">
        <v>49</v>
      </c>
      <c r="H47" s="234">
        <v>18</v>
      </c>
      <c r="I47" s="328">
        <v>0</v>
      </c>
      <c r="J47" s="328">
        <v>0</v>
      </c>
      <c r="K47" s="328">
        <v>0</v>
      </c>
      <c r="L47" s="328">
        <v>0</v>
      </c>
      <c r="Q47" s="247"/>
      <c r="R47"/>
    </row>
    <row r="48" spans="1:18" ht="25.5" customHeight="1">
      <c r="A48" s="246">
        <v>2</v>
      </c>
      <c r="B48" s="242">
        <v>2</v>
      </c>
      <c r="C48" s="243">
        <v>1</v>
      </c>
      <c r="D48" s="244">
        <v>1</v>
      </c>
      <c r="E48" s="242">
        <v>1</v>
      </c>
      <c r="F48" s="245">
        <v>5</v>
      </c>
      <c r="G48" s="244" t="s">
        <v>50</v>
      </c>
      <c r="H48" s="234">
        <v>19</v>
      </c>
      <c r="I48" s="328">
        <v>600</v>
      </c>
      <c r="J48" s="328">
        <v>600</v>
      </c>
      <c r="K48" s="328">
        <v>600</v>
      </c>
      <c r="L48" s="328">
        <v>600</v>
      </c>
      <c r="Q48" s="247"/>
      <c r="R48"/>
    </row>
    <row r="49" spans="1:18" ht="25.5" customHeight="1">
      <c r="A49" s="246">
        <v>2</v>
      </c>
      <c r="B49" s="242">
        <v>2</v>
      </c>
      <c r="C49" s="243">
        <v>1</v>
      </c>
      <c r="D49" s="244">
        <v>1</v>
      </c>
      <c r="E49" s="242">
        <v>1</v>
      </c>
      <c r="F49" s="245">
        <v>6</v>
      </c>
      <c r="G49" s="244" t="s">
        <v>51</v>
      </c>
      <c r="H49" s="234">
        <v>20</v>
      </c>
      <c r="I49" s="328">
        <v>800</v>
      </c>
      <c r="J49" s="328">
        <v>800</v>
      </c>
      <c r="K49" s="328">
        <v>800</v>
      </c>
      <c r="L49" s="328">
        <v>800</v>
      </c>
      <c r="Q49" s="247"/>
      <c r="R49"/>
    </row>
    <row r="50" spans="1:18" ht="25.5" hidden="1" customHeight="1" collapsed="1">
      <c r="A50" s="256">
        <v>2</v>
      </c>
      <c r="B50" s="239">
        <v>2</v>
      </c>
      <c r="C50" s="237">
        <v>1</v>
      </c>
      <c r="D50" s="238">
        <v>1</v>
      </c>
      <c r="E50" s="239">
        <v>1</v>
      </c>
      <c r="F50" s="240">
        <v>7</v>
      </c>
      <c r="G50" s="238" t="s">
        <v>52</v>
      </c>
      <c r="H50" s="234">
        <v>21</v>
      </c>
      <c r="I50" s="328">
        <v>0</v>
      </c>
      <c r="J50" s="328">
        <v>0</v>
      </c>
      <c r="K50" s="328">
        <v>0</v>
      </c>
      <c r="L50" s="328">
        <v>0</v>
      </c>
      <c r="Q50" s="247"/>
      <c r="R50"/>
    </row>
    <row r="51" spans="1:18" ht="15.75" hidden="1" customHeight="1" collapsed="1">
      <c r="A51" s="246">
        <v>2</v>
      </c>
      <c r="B51" s="242">
        <v>2</v>
      </c>
      <c r="C51" s="243">
        <v>1</v>
      </c>
      <c r="D51" s="244">
        <v>1</v>
      </c>
      <c r="E51" s="242">
        <v>1</v>
      </c>
      <c r="F51" s="245">
        <v>11</v>
      </c>
      <c r="G51" s="244" t="s">
        <v>53</v>
      </c>
      <c r="H51" s="234">
        <v>22</v>
      </c>
      <c r="I51" s="329">
        <v>0</v>
      </c>
      <c r="J51" s="328">
        <v>0</v>
      </c>
      <c r="K51" s="328">
        <v>0</v>
      </c>
      <c r="L51" s="328">
        <v>0</v>
      </c>
      <c r="Q51" s="247"/>
      <c r="R51"/>
    </row>
    <row r="52" spans="1:18" ht="25.5" hidden="1" customHeight="1" collapsed="1">
      <c r="A52" s="250">
        <v>2</v>
      </c>
      <c r="B52" s="257">
        <v>2</v>
      </c>
      <c r="C52" s="258">
        <v>1</v>
      </c>
      <c r="D52" s="258">
        <v>1</v>
      </c>
      <c r="E52" s="258">
        <v>1</v>
      </c>
      <c r="F52" s="259">
        <v>12</v>
      </c>
      <c r="G52" s="260" t="s">
        <v>54</v>
      </c>
      <c r="H52" s="234">
        <v>23</v>
      </c>
      <c r="I52" s="334">
        <v>0</v>
      </c>
      <c r="J52" s="328">
        <v>0</v>
      </c>
      <c r="K52" s="328">
        <v>0</v>
      </c>
      <c r="L52" s="328">
        <v>0</v>
      </c>
      <c r="Q52" s="247"/>
      <c r="R52"/>
    </row>
    <row r="53" spans="1:18" ht="25.5" hidden="1" customHeight="1" collapsed="1">
      <c r="A53" s="246">
        <v>2</v>
      </c>
      <c r="B53" s="242">
        <v>2</v>
      </c>
      <c r="C53" s="243">
        <v>1</v>
      </c>
      <c r="D53" s="243">
        <v>1</v>
      </c>
      <c r="E53" s="243">
        <v>1</v>
      </c>
      <c r="F53" s="245">
        <v>14</v>
      </c>
      <c r="G53" s="261" t="s">
        <v>55</v>
      </c>
      <c r="H53" s="234">
        <v>24</v>
      </c>
      <c r="I53" s="329">
        <v>0</v>
      </c>
      <c r="J53" s="329">
        <v>0</v>
      </c>
      <c r="K53" s="329">
        <v>0</v>
      </c>
      <c r="L53" s="329">
        <v>0</v>
      </c>
      <c r="Q53" s="247"/>
      <c r="R53"/>
    </row>
    <row r="54" spans="1:18" ht="25.5" hidden="1" customHeight="1" collapsed="1">
      <c r="A54" s="246">
        <v>2</v>
      </c>
      <c r="B54" s="242">
        <v>2</v>
      </c>
      <c r="C54" s="243">
        <v>1</v>
      </c>
      <c r="D54" s="243">
        <v>1</v>
      </c>
      <c r="E54" s="243">
        <v>1</v>
      </c>
      <c r="F54" s="245">
        <v>15</v>
      </c>
      <c r="G54" s="244" t="s">
        <v>56</v>
      </c>
      <c r="H54" s="234">
        <v>25</v>
      </c>
      <c r="I54" s="329">
        <v>0</v>
      </c>
      <c r="J54" s="328">
        <v>0</v>
      </c>
      <c r="K54" s="328">
        <v>0</v>
      </c>
      <c r="L54" s="328">
        <v>0</v>
      </c>
      <c r="Q54" s="247"/>
      <c r="R54"/>
    </row>
    <row r="55" spans="1:18" ht="15.75" customHeight="1">
      <c r="A55" s="246">
        <v>2</v>
      </c>
      <c r="B55" s="242">
        <v>2</v>
      </c>
      <c r="C55" s="243">
        <v>1</v>
      </c>
      <c r="D55" s="243">
        <v>1</v>
      </c>
      <c r="E55" s="243">
        <v>1</v>
      </c>
      <c r="F55" s="245">
        <v>16</v>
      </c>
      <c r="G55" s="244" t="s">
        <v>57</v>
      </c>
      <c r="H55" s="234">
        <v>26</v>
      </c>
      <c r="I55" s="329">
        <v>600</v>
      </c>
      <c r="J55" s="328">
        <v>600</v>
      </c>
      <c r="K55" s="328">
        <v>600</v>
      </c>
      <c r="L55" s="328">
        <v>600</v>
      </c>
      <c r="Q55" s="247"/>
      <c r="R55"/>
    </row>
    <row r="56" spans="1:18" ht="25.5" hidden="1" customHeight="1" collapsed="1">
      <c r="A56" s="246">
        <v>2</v>
      </c>
      <c r="B56" s="242">
        <v>2</v>
      </c>
      <c r="C56" s="243">
        <v>1</v>
      </c>
      <c r="D56" s="243">
        <v>1</v>
      </c>
      <c r="E56" s="243">
        <v>1</v>
      </c>
      <c r="F56" s="245">
        <v>17</v>
      </c>
      <c r="G56" s="244" t="s">
        <v>58</v>
      </c>
      <c r="H56" s="234">
        <v>27</v>
      </c>
      <c r="I56" s="329">
        <v>0</v>
      </c>
      <c r="J56" s="329">
        <v>0</v>
      </c>
      <c r="K56" s="329">
        <v>0</v>
      </c>
      <c r="L56" s="329">
        <v>0</v>
      </c>
      <c r="Q56" s="247"/>
      <c r="R56"/>
    </row>
    <row r="57" spans="1:18" ht="15.75" hidden="1" customHeight="1" collapsed="1">
      <c r="A57" s="246">
        <v>2</v>
      </c>
      <c r="B57" s="242">
        <v>2</v>
      </c>
      <c r="C57" s="243">
        <v>1</v>
      </c>
      <c r="D57" s="243">
        <v>1</v>
      </c>
      <c r="E57" s="243">
        <v>1</v>
      </c>
      <c r="F57" s="245">
        <v>20</v>
      </c>
      <c r="G57" s="244" t="s">
        <v>59</v>
      </c>
      <c r="H57" s="234">
        <v>28</v>
      </c>
      <c r="I57" s="329">
        <v>0</v>
      </c>
      <c r="J57" s="328">
        <v>0</v>
      </c>
      <c r="K57" s="328">
        <v>0</v>
      </c>
      <c r="L57" s="328">
        <v>0</v>
      </c>
      <c r="Q57" s="247"/>
      <c r="R57"/>
    </row>
    <row r="58" spans="1:18" ht="25.5" customHeight="1">
      <c r="A58" s="246">
        <v>2</v>
      </c>
      <c r="B58" s="242">
        <v>2</v>
      </c>
      <c r="C58" s="243">
        <v>1</v>
      </c>
      <c r="D58" s="243">
        <v>1</v>
      </c>
      <c r="E58" s="243">
        <v>1</v>
      </c>
      <c r="F58" s="245">
        <v>21</v>
      </c>
      <c r="G58" s="244" t="s">
        <v>60</v>
      </c>
      <c r="H58" s="234">
        <v>29</v>
      </c>
      <c r="I58" s="329">
        <v>3000</v>
      </c>
      <c r="J58" s="328">
        <v>3000</v>
      </c>
      <c r="K58" s="328">
        <v>3000</v>
      </c>
      <c r="L58" s="328">
        <v>3000</v>
      </c>
      <c r="Q58" s="247"/>
      <c r="R58"/>
    </row>
    <row r="59" spans="1:18" ht="15.75" hidden="1" customHeight="1" collapsed="1">
      <c r="A59" s="246">
        <v>2</v>
      </c>
      <c r="B59" s="242">
        <v>2</v>
      </c>
      <c r="C59" s="243">
        <v>1</v>
      </c>
      <c r="D59" s="243">
        <v>1</v>
      </c>
      <c r="E59" s="243">
        <v>1</v>
      </c>
      <c r="F59" s="245">
        <v>22</v>
      </c>
      <c r="G59" s="244" t="s">
        <v>61</v>
      </c>
      <c r="H59" s="234">
        <v>30</v>
      </c>
      <c r="I59" s="329">
        <v>0</v>
      </c>
      <c r="J59" s="328">
        <v>0</v>
      </c>
      <c r="K59" s="328">
        <v>0</v>
      </c>
      <c r="L59" s="328">
        <v>0</v>
      </c>
      <c r="Q59" s="247"/>
      <c r="R59"/>
    </row>
    <row r="60" spans="1:18" ht="15.75" customHeight="1">
      <c r="A60" s="246">
        <v>2</v>
      </c>
      <c r="B60" s="242">
        <v>2</v>
      </c>
      <c r="C60" s="243">
        <v>1</v>
      </c>
      <c r="D60" s="243">
        <v>1</v>
      </c>
      <c r="E60" s="243">
        <v>1</v>
      </c>
      <c r="F60" s="245">
        <v>30</v>
      </c>
      <c r="G60" s="244" t="s">
        <v>62</v>
      </c>
      <c r="H60" s="234">
        <v>31</v>
      </c>
      <c r="I60" s="329">
        <v>10300</v>
      </c>
      <c r="J60" s="328">
        <v>10300</v>
      </c>
      <c r="K60" s="328">
        <v>10300</v>
      </c>
      <c r="L60" s="328">
        <v>10300</v>
      </c>
      <c r="Q60" s="247"/>
      <c r="R60"/>
    </row>
    <row r="61" spans="1:18" hidden="1" collapsed="1">
      <c r="A61" s="262">
        <v>2</v>
      </c>
      <c r="B61" s="263">
        <v>3</v>
      </c>
      <c r="C61" s="236"/>
      <c r="D61" s="237"/>
      <c r="E61" s="237"/>
      <c r="F61" s="240"/>
      <c r="G61" s="264" t="s">
        <v>63</v>
      </c>
      <c r="H61" s="234">
        <v>32</v>
      </c>
      <c r="I61" s="330">
        <f>I62</f>
        <v>0</v>
      </c>
      <c r="J61" s="330">
        <f>J62</f>
        <v>0</v>
      </c>
      <c r="K61" s="330">
        <f>K62</f>
        <v>0</v>
      </c>
      <c r="L61" s="330">
        <f>L62</f>
        <v>0</v>
      </c>
    </row>
    <row r="62" spans="1:18" ht="15.75" hidden="1" customHeight="1" collapsed="1">
      <c r="A62" s="246">
        <v>2</v>
      </c>
      <c r="B62" s="242">
        <v>3</v>
      </c>
      <c r="C62" s="243">
        <v>1</v>
      </c>
      <c r="D62" s="243"/>
      <c r="E62" s="243"/>
      <c r="F62" s="245"/>
      <c r="G62" s="244" t="s">
        <v>64</v>
      </c>
      <c r="H62" s="234">
        <v>33</v>
      </c>
      <c r="I62" s="323">
        <f>SUM(I63+I68+I73)</f>
        <v>0</v>
      </c>
      <c r="J62" s="335">
        <f>SUM(J63+J68+J73)</f>
        <v>0</v>
      </c>
      <c r="K62" s="324">
        <f>SUM(K63+K68+K73)</f>
        <v>0</v>
      </c>
      <c r="L62" s="323">
        <f>SUM(L63+L68+L73)</f>
        <v>0</v>
      </c>
      <c r="Q62"/>
      <c r="R62" s="247"/>
    </row>
    <row r="63" spans="1:18" ht="15.75" hidden="1" customHeight="1" collapsed="1">
      <c r="A63" s="246">
        <v>2</v>
      </c>
      <c r="B63" s="242">
        <v>3</v>
      </c>
      <c r="C63" s="243">
        <v>1</v>
      </c>
      <c r="D63" s="243">
        <v>1</v>
      </c>
      <c r="E63" s="243"/>
      <c r="F63" s="245"/>
      <c r="G63" s="244" t="s">
        <v>65</v>
      </c>
      <c r="H63" s="234">
        <v>34</v>
      </c>
      <c r="I63" s="323">
        <f>I64</f>
        <v>0</v>
      </c>
      <c r="J63" s="335">
        <f>J64</f>
        <v>0</v>
      </c>
      <c r="K63" s="324">
        <f>K64</f>
        <v>0</v>
      </c>
      <c r="L63" s="323">
        <f>L64</f>
        <v>0</v>
      </c>
      <c r="Q63" s="247"/>
      <c r="R63"/>
    </row>
    <row r="64" spans="1:18" ht="15.75" hidden="1" customHeight="1" collapsed="1">
      <c r="A64" s="246">
        <v>2</v>
      </c>
      <c r="B64" s="242">
        <v>3</v>
      </c>
      <c r="C64" s="243">
        <v>1</v>
      </c>
      <c r="D64" s="243">
        <v>1</v>
      </c>
      <c r="E64" s="243">
        <v>1</v>
      </c>
      <c r="F64" s="245"/>
      <c r="G64" s="244" t="s">
        <v>65</v>
      </c>
      <c r="H64" s="234">
        <v>35</v>
      </c>
      <c r="I64" s="323">
        <f>SUM(I65:I67)</f>
        <v>0</v>
      </c>
      <c r="J64" s="335">
        <f>SUM(J65:J67)</f>
        <v>0</v>
      </c>
      <c r="K64" s="324">
        <f>SUM(K65:K67)</f>
        <v>0</v>
      </c>
      <c r="L64" s="323">
        <f>SUM(L65:L67)</f>
        <v>0</v>
      </c>
      <c r="Q64" s="247"/>
      <c r="R64"/>
    </row>
    <row r="65" spans="1:18" ht="25.5" hidden="1" customHeight="1" collapsed="1">
      <c r="A65" s="246">
        <v>2</v>
      </c>
      <c r="B65" s="242">
        <v>3</v>
      </c>
      <c r="C65" s="243">
        <v>1</v>
      </c>
      <c r="D65" s="243">
        <v>1</v>
      </c>
      <c r="E65" s="243">
        <v>1</v>
      </c>
      <c r="F65" s="245">
        <v>1</v>
      </c>
      <c r="G65" s="244" t="s">
        <v>66</v>
      </c>
      <c r="H65" s="234">
        <v>36</v>
      </c>
      <c r="I65" s="329">
        <v>0</v>
      </c>
      <c r="J65" s="329">
        <v>0</v>
      </c>
      <c r="K65" s="329">
        <v>0</v>
      </c>
      <c r="L65" s="329">
        <v>0</v>
      </c>
      <c r="M65" s="265"/>
      <c r="N65" s="265"/>
      <c r="O65" s="265"/>
      <c r="P65" s="265"/>
      <c r="Q65" s="247"/>
      <c r="R65"/>
    </row>
    <row r="66" spans="1:18" ht="25.5" hidden="1" customHeight="1" collapsed="1">
      <c r="A66" s="246">
        <v>2</v>
      </c>
      <c r="B66" s="239">
        <v>3</v>
      </c>
      <c r="C66" s="237">
        <v>1</v>
      </c>
      <c r="D66" s="237">
        <v>1</v>
      </c>
      <c r="E66" s="237">
        <v>1</v>
      </c>
      <c r="F66" s="240">
        <v>2</v>
      </c>
      <c r="G66" s="238" t="s">
        <v>67</v>
      </c>
      <c r="H66" s="234">
        <v>37</v>
      </c>
      <c r="I66" s="327">
        <v>0</v>
      </c>
      <c r="J66" s="327">
        <v>0</v>
      </c>
      <c r="K66" s="327">
        <v>0</v>
      </c>
      <c r="L66" s="327">
        <v>0</v>
      </c>
      <c r="Q66" s="247"/>
      <c r="R66"/>
    </row>
    <row r="67" spans="1:18" ht="15.75" hidden="1" customHeight="1" collapsed="1">
      <c r="A67" s="242">
        <v>2</v>
      </c>
      <c r="B67" s="243">
        <v>3</v>
      </c>
      <c r="C67" s="243">
        <v>1</v>
      </c>
      <c r="D67" s="243">
        <v>1</v>
      </c>
      <c r="E67" s="243">
        <v>1</v>
      </c>
      <c r="F67" s="245">
        <v>3</v>
      </c>
      <c r="G67" s="244" t="s">
        <v>68</v>
      </c>
      <c r="H67" s="234">
        <v>38</v>
      </c>
      <c r="I67" s="329">
        <v>0</v>
      </c>
      <c r="J67" s="329">
        <v>0</v>
      </c>
      <c r="K67" s="329">
        <v>0</v>
      </c>
      <c r="L67" s="329">
        <v>0</v>
      </c>
      <c r="Q67" s="247"/>
      <c r="R67"/>
    </row>
    <row r="68" spans="1:18" ht="38.25" hidden="1" customHeight="1" collapsed="1">
      <c r="A68" s="239">
        <v>2</v>
      </c>
      <c r="B68" s="237">
        <v>3</v>
      </c>
      <c r="C68" s="237">
        <v>1</v>
      </c>
      <c r="D68" s="237">
        <v>2</v>
      </c>
      <c r="E68" s="237"/>
      <c r="F68" s="240"/>
      <c r="G68" s="238" t="s">
        <v>69</v>
      </c>
      <c r="H68" s="234">
        <v>39</v>
      </c>
      <c r="I68" s="330">
        <f>I69</f>
        <v>0</v>
      </c>
      <c r="J68" s="336">
        <f>J69</f>
        <v>0</v>
      </c>
      <c r="K68" s="331">
        <f>K69</f>
        <v>0</v>
      </c>
      <c r="L68" s="331">
        <f>L69</f>
        <v>0</v>
      </c>
      <c r="Q68" s="247"/>
      <c r="R68"/>
    </row>
    <row r="69" spans="1:18" ht="38.25" hidden="1" customHeight="1" collapsed="1">
      <c r="A69" s="251">
        <v>2</v>
      </c>
      <c r="B69" s="252">
        <v>3</v>
      </c>
      <c r="C69" s="252">
        <v>1</v>
      </c>
      <c r="D69" s="252">
        <v>2</v>
      </c>
      <c r="E69" s="252">
        <v>1</v>
      </c>
      <c r="F69" s="254"/>
      <c r="G69" s="238" t="s">
        <v>69</v>
      </c>
      <c r="H69" s="234">
        <v>40</v>
      </c>
      <c r="I69" s="326">
        <f>SUM(I70:I72)</f>
        <v>0</v>
      </c>
      <c r="J69" s="337">
        <f>SUM(J70:J72)</f>
        <v>0</v>
      </c>
      <c r="K69" s="325">
        <f>SUM(K70:K72)</f>
        <v>0</v>
      </c>
      <c r="L69" s="324">
        <f>SUM(L70:L72)</f>
        <v>0</v>
      </c>
      <c r="Q69" s="247"/>
      <c r="R69"/>
    </row>
    <row r="70" spans="1:18" ht="25.5" hidden="1" customHeight="1" collapsed="1">
      <c r="A70" s="242">
        <v>2</v>
      </c>
      <c r="B70" s="243">
        <v>3</v>
      </c>
      <c r="C70" s="243">
        <v>1</v>
      </c>
      <c r="D70" s="243">
        <v>2</v>
      </c>
      <c r="E70" s="243">
        <v>1</v>
      </c>
      <c r="F70" s="245">
        <v>1</v>
      </c>
      <c r="G70" s="246" t="s">
        <v>66</v>
      </c>
      <c r="H70" s="234">
        <v>41</v>
      </c>
      <c r="I70" s="329">
        <v>0</v>
      </c>
      <c r="J70" s="329">
        <v>0</v>
      </c>
      <c r="K70" s="329">
        <v>0</v>
      </c>
      <c r="L70" s="329">
        <v>0</v>
      </c>
      <c r="M70" s="265"/>
      <c r="N70" s="265"/>
      <c r="O70" s="265"/>
      <c r="P70" s="265"/>
      <c r="Q70" s="247"/>
      <c r="R70"/>
    </row>
    <row r="71" spans="1:18" ht="25.5" hidden="1" customHeight="1" collapsed="1">
      <c r="A71" s="242">
        <v>2</v>
      </c>
      <c r="B71" s="243">
        <v>3</v>
      </c>
      <c r="C71" s="243">
        <v>1</v>
      </c>
      <c r="D71" s="243">
        <v>2</v>
      </c>
      <c r="E71" s="243">
        <v>1</v>
      </c>
      <c r="F71" s="245">
        <v>2</v>
      </c>
      <c r="G71" s="246" t="s">
        <v>67</v>
      </c>
      <c r="H71" s="234">
        <v>42</v>
      </c>
      <c r="I71" s="329">
        <v>0</v>
      </c>
      <c r="J71" s="329">
        <v>0</v>
      </c>
      <c r="K71" s="329">
        <v>0</v>
      </c>
      <c r="L71" s="329">
        <v>0</v>
      </c>
      <c r="Q71" s="247"/>
      <c r="R71"/>
    </row>
    <row r="72" spans="1:18" ht="15.75" hidden="1" customHeight="1" collapsed="1">
      <c r="A72" s="242">
        <v>2</v>
      </c>
      <c r="B72" s="243">
        <v>3</v>
      </c>
      <c r="C72" s="243">
        <v>1</v>
      </c>
      <c r="D72" s="243">
        <v>2</v>
      </c>
      <c r="E72" s="243">
        <v>1</v>
      </c>
      <c r="F72" s="245">
        <v>3</v>
      </c>
      <c r="G72" s="246" t="s">
        <v>68</v>
      </c>
      <c r="H72" s="234">
        <v>43</v>
      </c>
      <c r="I72" s="329">
        <v>0</v>
      </c>
      <c r="J72" s="329">
        <v>0</v>
      </c>
      <c r="K72" s="329">
        <v>0</v>
      </c>
      <c r="L72" s="329">
        <v>0</v>
      </c>
      <c r="Q72" s="247"/>
      <c r="R72"/>
    </row>
    <row r="73" spans="1:18" ht="25.5" hidden="1" customHeight="1" collapsed="1">
      <c r="A73" s="242">
        <v>2</v>
      </c>
      <c r="B73" s="243">
        <v>3</v>
      </c>
      <c r="C73" s="243">
        <v>1</v>
      </c>
      <c r="D73" s="243">
        <v>3</v>
      </c>
      <c r="E73" s="243"/>
      <c r="F73" s="245"/>
      <c r="G73" s="246" t="s">
        <v>70</v>
      </c>
      <c r="H73" s="234">
        <v>44</v>
      </c>
      <c r="I73" s="323">
        <f>I74</f>
        <v>0</v>
      </c>
      <c r="J73" s="335">
        <f>J74</f>
        <v>0</v>
      </c>
      <c r="K73" s="324">
        <f>K74</f>
        <v>0</v>
      </c>
      <c r="L73" s="324">
        <f>L74</f>
        <v>0</v>
      </c>
      <c r="Q73" s="247"/>
      <c r="R73"/>
    </row>
    <row r="74" spans="1:18" ht="25.5" hidden="1" customHeight="1" collapsed="1">
      <c r="A74" s="242">
        <v>2</v>
      </c>
      <c r="B74" s="243">
        <v>3</v>
      </c>
      <c r="C74" s="243">
        <v>1</v>
      </c>
      <c r="D74" s="243">
        <v>3</v>
      </c>
      <c r="E74" s="243">
        <v>1</v>
      </c>
      <c r="F74" s="245"/>
      <c r="G74" s="246" t="s">
        <v>71</v>
      </c>
      <c r="H74" s="234">
        <v>45</v>
      </c>
      <c r="I74" s="323">
        <f>SUM(I75:I77)</f>
        <v>0</v>
      </c>
      <c r="J74" s="335">
        <f>SUM(J75:J77)</f>
        <v>0</v>
      </c>
      <c r="K74" s="324">
        <f>SUM(K75:K77)</f>
        <v>0</v>
      </c>
      <c r="L74" s="324">
        <f>SUM(L75:L77)</f>
        <v>0</v>
      </c>
      <c r="Q74" s="247"/>
      <c r="R74"/>
    </row>
    <row r="75" spans="1:18" ht="15.75" hidden="1" customHeight="1" collapsed="1">
      <c r="A75" s="239">
        <v>2</v>
      </c>
      <c r="B75" s="237">
        <v>3</v>
      </c>
      <c r="C75" s="237">
        <v>1</v>
      </c>
      <c r="D75" s="237">
        <v>3</v>
      </c>
      <c r="E75" s="237">
        <v>1</v>
      </c>
      <c r="F75" s="240">
        <v>1</v>
      </c>
      <c r="G75" s="256" t="s">
        <v>72</v>
      </c>
      <c r="H75" s="234">
        <v>46</v>
      </c>
      <c r="I75" s="327">
        <v>0</v>
      </c>
      <c r="J75" s="327">
        <v>0</v>
      </c>
      <c r="K75" s="327">
        <v>0</v>
      </c>
      <c r="L75" s="327">
        <v>0</v>
      </c>
      <c r="Q75" s="247"/>
      <c r="R75"/>
    </row>
    <row r="76" spans="1:18" ht="15.75" hidden="1" customHeight="1" collapsed="1">
      <c r="A76" s="242">
        <v>2</v>
      </c>
      <c r="B76" s="243">
        <v>3</v>
      </c>
      <c r="C76" s="243">
        <v>1</v>
      </c>
      <c r="D76" s="243">
        <v>3</v>
      </c>
      <c r="E76" s="243">
        <v>1</v>
      </c>
      <c r="F76" s="245">
        <v>2</v>
      </c>
      <c r="G76" s="246" t="s">
        <v>73</v>
      </c>
      <c r="H76" s="234">
        <v>47</v>
      </c>
      <c r="I76" s="329">
        <v>0</v>
      </c>
      <c r="J76" s="329">
        <v>0</v>
      </c>
      <c r="K76" s="329">
        <v>0</v>
      </c>
      <c r="L76" s="329">
        <v>0</v>
      </c>
      <c r="Q76" s="247"/>
      <c r="R76"/>
    </row>
    <row r="77" spans="1:18" ht="15.75" hidden="1" customHeight="1" collapsed="1">
      <c r="A77" s="239">
        <v>2</v>
      </c>
      <c r="B77" s="237">
        <v>3</v>
      </c>
      <c r="C77" s="237">
        <v>1</v>
      </c>
      <c r="D77" s="237">
        <v>3</v>
      </c>
      <c r="E77" s="237">
        <v>1</v>
      </c>
      <c r="F77" s="240">
        <v>3</v>
      </c>
      <c r="G77" s="256" t="s">
        <v>74</v>
      </c>
      <c r="H77" s="234">
        <v>48</v>
      </c>
      <c r="I77" s="327">
        <v>0</v>
      </c>
      <c r="J77" s="327">
        <v>0</v>
      </c>
      <c r="K77" s="327">
        <v>0</v>
      </c>
      <c r="L77" s="327">
        <v>0</v>
      </c>
      <c r="Q77" s="247"/>
      <c r="R77"/>
    </row>
    <row r="78" spans="1:18" hidden="1" collapsed="1">
      <c r="A78" s="239">
        <v>2</v>
      </c>
      <c r="B78" s="237">
        <v>3</v>
      </c>
      <c r="C78" s="237">
        <v>2</v>
      </c>
      <c r="D78" s="237"/>
      <c r="E78" s="237"/>
      <c r="F78" s="240"/>
      <c r="G78" s="256" t="s">
        <v>75</v>
      </c>
      <c r="H78" s="234">
        <v>49</v>
      </c>
      <c r="I78" s="323">
        <f t="shared" ref="I78:L79" si="3">I79</f>
        <v>0</v>
      </c>
      <c r="J78" s="323">
        <f t="shared" si="3"/>
        <v>0</v>
      </c>
      <c r="K78" s="323">
        <f t="shared" si="3"/>
        <v>0</v>
      </c>
      <c r="L78" s="323">
        <f t="shared" si="3"/>
        <v>0</v>
      </c>
    </row>
    <row r="79" spans="1:18" hidden="1" collapsed="1">
      <c r="A79" s="239">
        <v>2</v>
      </c>
      <c r="B79" s="237">
        <v>3</v>
      </c>
      <c r="C79" s="237">
        <v>2</v>
      </c>
      <c r="D79" s="237">
        <v>1</v>
      </c>
      <c r="E79" s="237"/>
      <c r="F79" s="240"/>
      <c r="G79" s="256" t="s">
        <v>75</v>
      </c>
      <c r="H79" s="234">
        <v>50</v>
      </c>
      <c r="I79" s="323">
        <f t="shared" si="3"/>
        <v>0</v>
      </c>
      <c r="J79" s="323">
        <f t="shared" si="3"/>
        <v>0</v>
      </c>
      <c r="K79" s="323">
        <f t="shared" si="3"/>
        <v>0</v>
      </c>
      <c r="L79" s="323">
        <f t="shared" si="3"/>
        <v>0</v>
      </c>
    </row>
    <row r="80" spans="1:18" hidden="1" collapsed="1">
      <c r="A80" s="239">
        <v>2</v>
      </c>
      <c r="B80" s="237">
        <v>3</v>
      </c>
      <c r="C80" s="237">
        <v>2</v>
      </c>
      <c r="D80" s="237">
        <v>1</v>
      </c>
      <c r="E80" s="237">
        <v>1</v>
      </c>
      <c r="F80" s="240"/>
      <c r="G80" s="256" t="s">
        <v>75</v>
      </c>
      <c r="H80" s="234">
        <v>51</v>
      </c>
      <c r="I80" s="323">
        <f>SUM(I81)</f>
        <v>0</v>
      </c>
      <c r="J80" s="323">
        <f>SUM(J81)</f>
        <v>0</v>
      </c>
      <c r="K80" s="323">
        <f>SUM(K81)</f>
        <v>0</v>
      </c>
      <c r="L80" s="323">
        <f>SUM(L81)</f>
        <v>0</v>
      </c>
    </row>
    <row r="81" spans="1:12" hidden="1" collapsed="1">
      <c r="A81" s="239">
        <v>2</v>
      </c>
      <c r="B81" s="237">
        <v>3</v>
      </c>
      <c r="C81" s="237">
        <v>2</v>
      </c>
      <c r="D81" s="237">
        <v>1</v>
      </c>
      <c r="E81" s="237">
        <v>1</v>
      </c>
      <c r="F81" s="240">
        <v>1</v>
      </c>
      <c r="G81" s="256" t="s">
        <v>75</v>
      </c>
      <c r="H81" s="234">
        <v>52</v>
      </c>
      <c r="I81" s="329">
        <v>0</v>
      </c>
      <c r="J81" s="329">
        <v>0</v>
      </c>
      <c r="K81" s="329">
        <v>0</v>
      </c>
      <c r="L81" s="329">
        <v>0</v>
      </c>
    </row>
    <row r="82" spans="1:12" hidden="1" collapsed="1">
      <c r="A82" s="230">
        <v>2</v>
      </c>
      <c r="B82" s="231">
        <v>4</v>
      </c>
      <c r="C82" s="231"/>
      <c r="D82" s="231"/>
      <c r="E82" s="231"/>
      <c r="F82" s="233"/>
      <c r="G82" s="266" t="s">
        <v>76</v>
      </c>
      <c r="H82" s="234">
        <v>53</v>
      </c>
      <c r="I82" s="323">
        <f t="shared" ref="I82:L84" si="4">I83</f>
        <v>0</v>
      </c>
      <c r="J82" s="335">
        <f t="shared" si="4"/>
        <v>0</v>
      </c>
      <c r="K82" s="324">
        <f t="shared" si="4"/>
        <v>0</v>
      </c>
      <c r="L82" s="324">
        <f t="shared" si="4"/>
        <v>0</v>
      </c>
    </row>
    <row r="83" spans="1:12" hidden="1" collapsed="1">
      <c r="A83" s="242">
        <v>2</v>
      </c>
      <c r="B83" s="243">
        <v>4</v>
      </c>
      <c r="C83" s="243">
        <v>1</v>
      </c>
      <c r="D83" s="243"/>
      <c r="E83" s="243"/>
      <c r="F83" s="245"/>
      <c r="G83" s="246" t="s">
        <v>77</v>
      </c>
      <c r="H83" s="234">
        <v>54</v>
      </c>
      <c r="I83" s="323">
        <f t="shared" si="4"/>
        <v>0</v>
      </c>
      <c r="J83" s="335">
        <f t="shared" si="4"/>
        <v>0</v>
      </c>
      <c r="K83" s="324">
        <f t="shared" si="4"/>
        <v>0</v>
      </c>
      <c r="L83" s="324">
        <f t="shared" si="4"/>
        <v>0</v>
      </c>
    </row>
    <row r="84" spans="1:12" hidden="1" collapsed="1">
      <c r="A84" s="242">
        <v>2</v>
      </c>
      <c r="B84" s="243">
        <v>4</v>
      </c>
      <c r="C84" s="243">
        <v>1</v>
      </c>
      <c r="D84" s="243">
        <v>1</v>
      </c>
      <c r="E84" s="243"/>
      <c r="F84" s="245"/>
      <c r="G84" s="246" t="s">
        <v>77</v>
      </c>
      <c r="H84" s="234">
        <v>55</v>
      </c>
      <c r="I84" s="323">
        <f t="shared" si="4"/>
        <v>0</v>
      </c>
      <c r="J84" s="335">
        <f t="shared" si="4"/>
        <v>0</v>
      </c>
      <c r="K84" s="324">
        <f t="shared" si="4"/>
        <v>0</v>
      </c>
      <c r="L84" s="324">
        <f t="shared" si="4"/>
        <v>0</v>
      </c>
    </row>
    <row r="85" spans="1:12" hidden="1" collapsed="1">
      <c r="A85" s="242">
        <v>2</v>
      </c>
      <c r="B85" s="243">
        <v>4</v>
      </c>
      <c r="C85" s="243">
        <v>1</v>
      </c>
      <c r="D85" s="243">
        <v>1</v>
      </c>
      <c r="E85" s="243">
        <v>1</v>
      </c>
      <c r="F85" s="245"/>
      <c r="G85" s="246" t="s">
        <v>77</v>
      </c>
      <c r="H85" s="234">
        <v>56</v>
      </c>
      <c r="I85" s="323">
        <f>SUM(I86:I88)</f>
        <v>0</v>
      </c>
      <c r="J85" s="335">
        <f>SUM(J86:J88)</f>
        <v>0</v>
      </c>
      <c r="K85" s="324">
        <f>SUM(K86:K88)</f>
        <v>0</v>
      </c>
      <c r="L85" s="324">
        <f>SUM(L86:L88)</f>
        <v>0</v>
      </c>
    </row>
    <row r="86" spans="1:12" hidden="1" collapsed="1">
      <c r="A86" s="242">
        <v>2</v>
      </c>
      <c r="B86" s="243">
        <v>4</v>
      </c>
      <c r="C86" s="243">
        <v>1</v>
      </c>
      <c r="D86" s="243">
        <v>1</v>
      </c>
      <c r="E86" s="243">
        <v>1</v>
      </c>
      <c r="F86" s="245">
        <v>1</v>
      </c>
      <c r="G86" s="246" t="s">
        <v>78</v>
      </c>
      <c r="H86" s="234">
        <v>57</v>
      </c>
      <c r="I86" s="329">
        <v>0</v>
      </c>
      <c r="J86" s="329">
        <v>0</v>
      </c>
      <c r="K86" s="329">
        <v>0</v>
      </c>
      <c r="L86" s="329">
        <v>0</v>
      </c>
    </row>
    <row r="87" spans="1:12" hidden="1" collapsed="1">
      <c r="A87" s="242">
        <v>2</v>
      </c>
      <c r="B87" s="242">
        <v>4</v>
      </c>
      <c r="C87" s="242">
        <v>1</v>
      </c>
      <c r="D87" s="243">
        <v>1</v>
      </c>
      <c r="E87" s="243">
        <v>1</v>
      </c>
      <c r="F87" s="267">
        <v>2</v>
      </c>
      <c r="G87" s="244" t="s">
        <v>79</v>
      </c>
      <c r="H87" s="234">
        <v>58</v>
      </c>
      <c r="I87" s="329">
        <v>0</v>
      </c>
      <c r="J87" s="329">
        <v>0</v>
      </c>
      <c r="K87" s="329">
        <v>0</v>
      </c>
      <c r="L87" s="329">
        <v>0</v>
      </c>
    </row>
    <row r="88" spans="1:12" hidden="1" collapsed="1">
      <c r="A88" s="242">
        <v>2</v>
      </c>
      <c r="B88" s="243">
        <v>4</v>
      </c>
      <c r="C88" s="242">
        <v>1</v>
      </c>
      <c r="D88" s="243">
        <v>1</v>
      </c>
      <c r="E88" s="243">
        <v>1</v>
      </c>
      <c r="F88" s="267">
        <v>3</v>
      </c>
      <c r="G88" s="244" t="s">
        <v>80</v>
      </c>
      <c r="H88" s="234">
        <v>59</v>
      </c>
      <c r="I88" s="329">
        <v>0</v>
      </c>
      <c r="J88" s="329">
        <v>0</v>
      </c>
      <c r="K88" s="329">
        <v>0</v>
      </c>
      <c r="L88" s="329">
        <v>0</v>
      </c>
    </row>
    <row r="89" spans="1:12" hidden="1" collapsed="1">
      <c r="A89" s="230">
        <v>2</v>
      </c>
      <c r="B89" s="231">
        <v>5</v>
      </c>
      <c r="C89" s="230"/>
      <c r="D89" s="231"/>
      <c r="E89" s="231"/>
      <c r="F89" s="268"/>
      <c r="G89" s="232" t="s">
        <v>81</v>
      </c>
      <c r="H89" s="234">
        <v>60</v>
      </c>
      <c r="I89" s="323">
        <f>SUM(I90+I95+I100)</f>
        <v>0</v>
      </c>
      <c r="J89" s="335">
        <f>SUM(J90+J95+J100)</f>
        <v>0</v>
      </c>
      <c r="K89" s="324">
        <f>SUM(K90+K95+K100)</f>
        <v>0</v>
      </c>
      <c r="L89" s="324">
        <f>SUM(L90+L95+L100)</f>
        <v>0</v>
      </c>
    </row>
    <row r="90" spans="1:12" hidden="1" collapsed="1">
      <c r="A90" s="239">
        <v>2</v>
      </c>
      <c r="B90" s="237">
        <v>5</v>
      </c>
      <c r="C90" s="239">
        <v>1</v>
      </c>
      <c r="D90" s="237"/>
      <c r="E90" s="237"/>
      <c r="F90" s="269"/>
      <c r="G90" s="238" t="s">
        <v>82</v>
      </c>
      <c r="H90" s="234">
        <v>61</v>
      </c>
      <c r="I90" s="330">
        <f t="shared" ref="I90:L91" si="5">I91</f>
        <v>0</v>
      </c>
      <c r="J90" s="336">
        <f t="shared" si="5"/>
        <v>0</v>
      </c>
      <c r="K90" s="331">
        <f t="shared" si="5"/>
        <v>0</v>
      </c>
      <c r="L90" s="331">
        <f t="shared" si="5"/>
        <v>0</v>
      </c>
    </row>
    <row r="91" spans="1:12" hidden="1" collapsed="1">
      <c r="A91" s="242">
        <v>2</v>
      </c>
      <c r="B91" s="243">
        <v>5</v>
      </c>
      <c r="C91" s="242">
        <v>1</v>
      </c>
      <c r="D91" s="243">
        <v>1</v>
      </c>
      <c r="E91" s="243"/>
      <c r="F91" s="267"/>
      <c r="G91" s="244" t="s">
        <v>82</v>
      </c>
      <c r="H91" s="234">
        <v>62</v>
      </c>
      <c r="I91" s="323">
        <f t="shared" si="5"/>
        <v>0</v>
      </c>
      <c r="J91" s="335">
        <f t="shared" si="5"/>
        <v>0</v>
      </c>
      <c r="K91" s="324">
        <f t="shared" si="5"/>
        <v>0</v>
      </c>
      <c r="L91" s="324">
        <f t="shared" si="5"/>
        <v>0</v>
      </c>
    </row>
    <row r="92" spans="1:12" hidden="1" collapsed="1">
      <c r="A92" s="242">
        <v>2</v>
      </c>
      <c r="B92" s="243">
        <v>5</v>
      </c>
      <c r="C92" s="242">
        <v>1</v>
      </c>
      <c r="D92" s="243">
        <v>1</v>
      </c>
      <c r="E92" s="243">
        <v>1</v>
      </c>
      <c r="F92" s="267"/>
      <c r="G92" s="244" t="s">
        <v>82</v>
      </c>
      <c r="H92" s="234">
        <v>63</v>
      </c>
      <c r="I92" s="323">
        <f>SUM(I93:I94)</f>
        <v>0</v>
      </c>
      <c r="J92" s="335">
        <f>SUM(J93:J94)</f>
        <v>0</v>
      </c>
      <c r="K92" s="324">
        <f>SUM(K93:K94)</f>
        <v>0</v>
      </c>
      <c r="L92" s="324">
        <f>SUM(L93:L94)</f>
        <v>0</v>
      </c>
    </row>
    <row r="93" spans="1:12" ht="25.5" hidden="1" customHeight="1" collapsed="1">
      <c r="A93" s="242">
        <v>2</v>
      </c>
      <c r="B93" s="243">
        <v>5</v>
      </c>
      <c r="C93" s="242">
        <v>1</v>
      </c>
      <c r="D93" s="243">
        <v>1</v>
      </c>
      <c r="E93" s="243">
        <v>1</v>
      </c>
      <c r="F93" s="267">
        <v>1</v>
      </c>
      <c r="G93" s="244" t="s">
        <v>83</v>
      </c>
      <c r="H93" s="234">
        <v>64</v>
      </c>
      <c r="I93" s="329">
        <v>0</v>
      </c>
      <c r="J93" s="329">
        <v>0</v>
      </c>
      <c r="K93" s="329">
        <v>0</v>
      </c>
      <c r="L93" s="329">
        <v>0</v>
      </c>
    </row>
    <row r="94" spans="1:12" ht="25.5" hidden="1" customHeight="1" collapsed="1">
      <c r="A94" s="242">
        <v>2</v>
      </c>
      <c r="B94" s="243">
        <v>5</v>
      </c>
      <c r="C94" s="242">
        <v>1</v>
      </c>
      <c r="D94" s="243">
        <v>1</v>
      </c>
      <c r="E94" s="243">
        <v>1</v>
      </c>
      <c r="F94" s="267">
        <v>2</v>
      </c>
      <c r="G94" s="244" t="s">
        <v>84</v>
      </c>
      <c r="H94" s="234">
        <v>65</v>
      </c>
      <c r="I94" s="329">
        <v>0</v>
      </c>
      <c r="J94" s="329">
        <v>0</v>
      </c>
      <c r="K94" s="329">
        <v>0</v>
      </c>
      <c r="L94" s="329">
        <v>0</v>
      </c>
    </row>
    <row r="95" spans="1:12" hidden="1" collapsed="1">
      <c r="A95" s="242">
        <v>2</v>
      </c>
      <c r="B95" s="243">
        <v>5</v>
      </c>
      <c r="C95" s="242">
        <v>2</v>
      </c>
      <c r="D95" s="243"/>
      <c r="E95" s="243"/>
      <c r="F95" s="267"/>
      <c r="G95" s="244" t="s">
        <v>85</v>
      </c>
      <c r="H95" s="234">
        <v>66</v>
      </c>
      <c r="I95" s="323">
        <f t="shared" ref="I95:L96" si="6">I96</f>
        <v>0</v>
      </c>
      <c r="J95" s="335">
        <f t="shared" si="6"/>
        <v>0</v>
      </c>
      <c r="K95" s="324">
        <f t="shared" si="6"/>
        <v>0</v>
      </c>
      <c r="L95" s="323">
        <f t="shared" si="6"/>
        <v>0</v>
      </c>
    </row>
    <row r="96" spans="1:12" hidden="1" collapsed="1">
      <c r="A96" s="246">
        <v>2</v>
      </c>
      <c r="B96" s="242">
        <v>5</v>
      </c>
      <c r="C96" s="243">
        <v>2</v>
      </c>
      <c r="D96" s="244">
        <v>1</v>
      </c>
      <c r="E96" s="242"/>
      <c r="F96" s="267"/>
      <c r="G96" s="244" t="s">
        <v>85</v>
      </c>
      <c r="H96" s="234">
        <v>67</v>
      </c>
      <c r="I96" s="323">
        <f t="shared" si="6"/>
        <v>0</v>
      </c>
      <c r="J96" s="335">
        <f t="shared" si="6"/>
        <v>0</v>
      </c>
      <c r="K96" s="324">
        <f t="shared" si="6"/>
        <v>0</v>
      </c>
      <c r="L96" s="323">
        <f t="shared" si="6"/>
        <v>0</v>
      </c>
    </row>
    <row r="97" spans="1:12" hidden="1" collapsed="1">
      <c r="A97" s="246">
        <v>2</v>
      </c>
      <c r="B97" s="242">
        <v>5</v>
      </c>
      <c r="C97" s="243">
        <v>2</v>
      </c>
      <c r="D97" s="244">
        <v>1</v>
      </c>
      <c r="E97" s="242">
        <v>1</v>
      </c>
      <c r="F97" s="267"/>
      <c r="G97" s="244" t="s">
        <v>85</v>
      </c>
      <c r="H97" s="234">
        <v>68</v>
      </c>
      <c r="I97" s="323">
        <f>SUM(I98:I99)</f>
        <v>0</v>
      </c>
      <c r="J97" s="335">
        <f>SUM(J98:J99)</f>
        <v>0</v>
      </c>
      <c r="K97" s="324">
        <f>SUM(K98:K99)</f>
        <v>0</v>
      </c>
      <c r="L97" s="323">
        <f>SUM(L98:L99)</f>
        <v>0</v>
      </c>
    </row>
    <row r="98" spans="1:12" ht="25.5" hidden="1" customHeight="1" collapsed="1">
      <c r="A98" s="246">
        <v>2</v>
      </c>
      <c r="B98" s="242">
        <v>5</v>
      </c>
      <c r="C98" s="243">
        <v>2</v>
      </c>
      <c r="D98" s="244">
        <v>1</v>
      </c>
      <c r="E98" s="242">
        <v>1</v>
      </c>
      <c r="F98" s="267">
        <v>1</v>
      </c>
      <c r="G98" s="244" t="s">
        <v>86</v>
      </c>
      <c r="H98" s="234">
        <v>69</v>
      </c>
      <c r="I98" s="329">
        <v>0</v>
      </c>
      <c r="J98" s="329">
        <v>0</v>
      </c>
      <c r="K98" s="329">
        <v>0</v>
      </c>
      <c r="L98" s="329">
        <v>0</v>
      </c>
    </row>
    <row r="99" spans="1:12" ht="25.5" hidden="1" customHeight="1" collapsed="1">
      <c r="A99" s="246">
        <v>2</v>
      </c>
      <c r="B99" s="242">
        <v>5</v>
      </c>
      <c r="C99" s="243">
        <v>2</v>
      </c>
      <c r="D99" s="244">
        <v>1</v>
      </c>
      <c r="E99" s="242">
        <v>1</v>
      </c>
      <c r="F99" s="267">
        <v>2</v>
      </c>
      <c r="G99" s="244" t="s">
        <v>87</v>
      </c>
      <c r="H99" s="234">
        <v>70</v>
      </c>
      <c r="I99" s="329">
        <v>0</v>
      </c>
      <c r="J99" s="329">
        <v>0</v>
      </c>
      <c r="K99" s="329">
        <v>0</v>
      </c>
      <c r="L99" s="329">
        <v>0</v>
      </c>
    </row>
    <row r="100" spans="1:12" ht="25.5" hidden="1" customHeight="1" collapsed="1">
      <c r="A100" s="246">
        <v>2</v>
      </c>
      <c r="B100" s="242">
        <v>5</v>
      </c>
      <c r="C100" s="243">
        <v>3</v>
      </c>
      <c r="D100" s="244"/>
      <c r="E100" s="242"/>
      <c r="F100" s="267"/>
      <c r="G100" s="244" t="s">
        <v>88</v>
      </c>
      <c r="H100" s="234">
        <v>71</v>
      </c>
      <c r="I100" s="323">
        <f>I101+I105</f>
        <v>0</v>
      </c>
      <c r="J100" s="323">
        <f>J101+J105</f>
        <v>0</v>
      </c>
      <c r="K100" s="323">
        <f>K101+K105</f>
        <v>0</v>
      </c>
      <c r="L100" s="323">
        <f>L101+L105</f>
        <v>0</v>
      </c>
    </row>
    <row r="101" spans="1:12" ht="25.5" hidden="1" customHeight="1" collapsed="1">
      <c r="A101" s="246">
        <v>2</v>
      </c>
      <c r="B101" s="242">
        <v>5</v>
      </c>
      <c r="C101" s="243">
        <v>3</v>
      </c>
      <c r="D101" s="244">
        <v>1</v>
      </c>
      <c r="E101" s="242"/>
      <c r="F101" s="267"/>
      <c r="G101" s="244" t="s">
        <v>89</v>
      </c>
      <c r="H101" s="234">
        <v>72</v>
      </c>
      <c r="I101" s="323">
        <f>I102</f>
        <v>0</v>
      </c>
      <c r="J101" s="335">
        <f>J102</f>
        <v>0</v>
      </c>
      <c r="K101" s="324">
        <f>K102</f>
        <v>0</v>
      </c>
      <c r="L101" s="323">
        <f>L102</f>
        <v>0</v>
      </c>
    </row>
    <row r="102" spans="1:12" ht="25.5" hidden="1" customHeight="1" collapsed="1">
      <c r="A102" s="250">
        <v>2</v>
      </c>
      <c r="B102" s="251">
        <v>5</v>
      </c>
      <c r="C102" s="252">
        <v>3</v>
      </c>
      <c r="D102" s="253">
        <v>1</v>
      </c>
      <c r="E102" s="251">
        <v>1</v>
      </c>
      <c r="F102" s="270"/>
      <c r="G102" s="253" t="s">
        <v>89</v>
      </c>
      <c r="H102" s="234">
        <v>73</v>
      </c>
      <c r="I102" s="326">
        <f>SUM(I103:I104)</f>
        <v>0</v>
      </c>
      <c r="J102" s="337">
        <f>SUM(J103:J104)</f>
        <v>0</v>
      </c>
      <c r="K102" s="325">
        <f>SUM(K103:K104)</f>
        <v>0</v>
      </c>
      <c r="L102" s="326">
        <f>SUM(L103:L104)</f>
        <v>0</v>
      </c>
    </row>
    <row r="103" spans="1:12" ht="25.5" hidden="1" customHeight="1" collapsed="1">
      <c r="A103" s="246">
        <v>2</v>
      </c>
      <c r="B103" s="242">
        <v>5</v>
      </c>
      <c r="C103" s="243">
        <v>3</v>
      </c>
      <c r="D103" s="244">
        <v>1</v>
      </c>
      <c r="E103" s="242">
        <v>1</v>
      </c>
      <c r="F103" s="267">
        <v>1</v>
      </c>
      <c r="G103" s="244" t="s">
        <v>89</v>
      </c>
      <c r="H103" s="234">
        <v>74</v>
      </c>
      <c r="I103" s="329">
        <v>0</v>
      </c>
      <c r="J103" s="329">
        <v>0</v>
      </c>
      <c r="K103" s="329">
        <v>0</v>
      </c>
      <c r="L103" s="329">
        <v>0</v>
      </c>
    </row>
    <row r="104" spans="1:12" ht="25.5" hidden="1" customHeight="1" collapsed="1">
      <c r="A104" s="250">
        <v>2</v>
      </c>
      <c r="B104" s="251">
        <v>5</v>
      </c>
      <c r="C104" s="252">
        <v>3</v>
      </c>
      <c r="D104" s="253">
        <v>1</v>
      </c>
      <c r="E104" s="251">
        <v>1</v>
      </c>
      <c r="F104" s="270">
        <v>2</v>
      </c>
      <c r="G104" s="253" t="s">
        <v>90</v>
      </c>
      <c r="H104" s="234">
        <v>75</v>
      </c>
      <c r="I104" s="329">
        <v>0</v>
      </c>
      <c r="J104" s="329">
        <v>0</v>
      </c>
      <c r="K104" s="329">
        <v>0</v>
      </c>
      <c r="L104" s="329">
        <v>0</v>
      </c>
    </row>
    <row r="105" spans="1:12" ht="25.5" hidden="1" customHeight="1" collapsed="1">
      <c r="A105" s="250">
        <v>2</v>
      </c>
      <c r="B105" s="251">
        <v>5</v>
      </c>
      <c r="C105" s="252">
        <v>3</v>
      </c>
      <c r="D105" s="253">
        <v>2</v>
      </c>
      <c r="E105" s="251"/>
      <c r="F105" s="270"/>
      <c r="G105" s="253" t="s">
        <v>91</v>
      </c>
      <c r="H105" s="234">
        <v>76</v>
      </c>
      <c r="I105" s="326">
        <f>I106</f>
        <v>0</v>
      </c>
      <c r="J105" s="326">
        <f>J106</f>
        <v>0</v>
      </c>
      <c r="K105" s="326">
        <f>K106</f>
        <v>0</v>
      </c>
      <c r="L105" s="326">
        <f>L106</f>
        <v>0</v>
      </c>
    </row>
    <row r="106" spans="1:12" ht="25.5" hidden="1" customHeight="1" collapsed="1">
      <c r="A106" s="250">
        <v>2</v>
      </c>
      <c r="B106" s="251">
        <v>5</v>
      </c>
      <c r="C106" s="252">
        <v>3</v>
      </c>
      <c r="D106" s="253">
        <v>2</v>
      </c>
      <c r="E106" s="251">
        <v>1</v>
      </c>
      <c r="F106" s="270"/>
      <c r="G106" s="253" t="s">
        <v>91</v>
      </c>
      <c r="H106" s="234">
        <v>77</v>
      </c>
      <c r="I106" s="326">
        <f>SUM(I107:I108)</f>
        <v>0</v>
      </c>
      <c r="J106" s="326">
        <f>SUM(J107:J108)</f>
        <v>0</v>
      </c>
      <c r="K106" s="326">
        <f>SUM(K107:K108)</f>
        <v>0</v>
      </c>
      <c r="L106" s="326">
        <f>SUM(L107:L108)</f>
        <v>0</v>
      </c>
    </row>
    <row r="107" spans="1:12" ht="25.5" hidden="1" customHeight="1" collapsed="1">
      <c r="A107" s="250">
        <v>2</v>
      </c>
      <c r="B107" s="251">
        <v>5</v>
      </c>
      <c r="C107" s="252">
        <v>3</v>
      </c>
      <c r="D107" s="253">
        <v>2</v>
      </c>
      <c r="E107" s="251">
        <v>1</v>
      </c>
      <c r="F107" s="270">
        <v>1</v>
      </c>
      <c r="G107" s="253" t="s">
        <v>91</v>
      </c>
      <c r="H107" s="234">
        <v>78</v>
      </c>
      <c r="I107" s="329">
        <v>0</v>
      </c>
      <c r="J107" s="329">
        <v>0</v>
      </c>
      <c r="K107" s="329">
        <v>0</v>
      </c>
      <c r="L107" s="329">
        <v>0</v>
      </c>
    </row>
    <row r="108" spans="1:12" hidden="1" collapsed="1">
      <c r="A108" s="250">
        <v>2</v>
      </c>
      <c r="B108" s="251">
        <v>5</v>
      </c>
      <c r="C108" s="252">
        <v>3</v>
      </c>
      <c r="D108" s="253">
        <v>2</v>
      </c>
      <c r="E108" s="251">
        <v>1</v>
      </c>
      <c r="F108" s="270">
        <v>2</v>
      </c>
      <c r="G108" s="253" t="s">
        <v>92</v>
      </c>
      <c r="H108" s="234">
        <v>79</v>
      </c>
      <c r="I108" s="329">
        <v>0</v>
      </c>
      <c r="J108" s="329">
        <v>0</v>
      </c>
      <c r="K108" s="329">
        <v>0</v>
      </c>
      <c r="L108" s="329">
        <v>0</v>
      </c>
    </row>
    <row r="109" spans="1:12" hidden="1" collapsed="1">
      <c r="A109" s="266">
        <v>2</v>
      </c>
      <c r="B109" s="230">
        <v>6</v>
      </c>
      <c r="C109" s="231"/>
      <c r="D109" s="232"/>
      <c r="E109" s="230"/>
      <c r="F109" s="268"/>
      <c r="G109" s="271" t="s">
        <v>93</v>
      </c>
      <c r="H109" s="234">
        <v>80</v>
      </c>
      <c r="I109" s="323">
        <f>SUM(I110+I115+I119+I123+I127+I131)</f>
        <v>0</v>
      </c>
      <c r="J109" s="323">
        <f>SUM(J110+J115+J119+J123+J127+J131)</f>
        <v>0</v>
      </c>
      <c r="K109" s="323">
        <f>SUM(K110+K115+K119+K123+K127+K131)</f>
        <v>0</v>
      </c>
      <c r="L109" s="323">
        <f>SUM(L110+L115+L119+L123+L127+L131)</f>
        <v>0</v>
      </c>
    </row>
    <row r="110" spans="1:12" hidden="1" collapsed="1">
      <c r="A110" s="250">
        <v>2</v>
      </c>
      <c r="B110" s="251">
        <v>6</v>
      </c>
      <c r="C110" s="252">
        <v>1</v>
      </c>
      <c r="D110" s="253"/>
      <c r="E110" s="251"/>
      <c r="F110" s="270"/>
      <c r="G110" s="253" t="s">
        <v>94</v>
      </c>
      <c r="H110" s="234">
        <v>81</v>
      </c>
      <c r="I110" s="326">
        <f t="shared" ref="I110:L111" si="7">I111</f>
        <v>0</v>
      </c>
      <c r="J110" s="337">
        <f t="shared" si="7"/>
        <v>0</v>
      </c>
      <c r="K110" s="325">
        <f t="shared" si="7"/>
        <v>0</v>
      </c>
      <c r="L110" s="326">
        <f t="shared" si="7"/>
        <v>0</v>
      </c>
    </row>
    <row r="111" spans="1:12" hidden="1" collapsed="1">
      <c r="A111" s="246">
        <v>2</v>
      </c>
      <c r="B111" s="242">
        <v>6</v>
      </c>
      <c r="C111" s="243">
        <v>1</v>
      </c>
      <c r="D111" s="244">
        <v>1</v>
      </c>
      <c r="E111" s="242"/>
      <c r="F111" s="267"/>
      <c r="G111" s="244" t="s">
        <v>94</v>
      </c>
      <c r="H111" s="234">
        <v>82</v>
      </c>
      <c r="I111" s="323">
        <f t="shared" si="7"/>
        <v>0</v>
      </c>
      <c r="J111" s="335">
        <f t="shared" si="7"/>
        <v>0</v>
      </c>
      <c r="K111" s="324">
        <f t="shared" si="7"/>
        <v>0</v>
      </c>
      <c r="L111" s="323">
        <f t="shared" si="7"/>
        <v>0</v>
      </c>
    </row>
    <row r="112" spans="1:12" hidden="1" collapsed="1">
      <c r="A112" s="246">
        <v>2</v>
      </c>
      <c r="B112" s="242">
        <v>6</v>
      </c>
      <c r="C112" s="243">
        <v>1</v>
      </c>
      <c r="D112" s="244">
        <v>1</v>
      </c>
      <c r="E112" s="242">
        <v>1</v>
      </c>
      <c r="F112" s="267"/>
      <c r="G112" s="244" t="s">
        <v>94</v>
      </c>
      <c r="H112" s="234">
        <v>83</v>
      </c>
      <c r="I112" s="323">
        <f>SUM(I113:I114)</f>
        <v>0</v>
      </c>
      <c r="J112" s="335">
        <f>SUM(J113:J114)</f>
        <v>0</v>
      </c>
      <c r="K112" s="324">
        <f>SUM(K113:K114)</f>
        <v>0</v>
      </c>
      <c r="L112" s="323">
        <f>SUM(L113:L114)</f>
        <v>0</v>
      </c>
    </row>
    <row r="113" spans="1:12" hidden="1" collapsed="1">
      <c r="A113" s="246">
        <v>2</v>
      </c>
      <c r="B113" s="242">
        <v>6</v>
      </c>
      <c r="C113" s="243">
        <v>1</v>
      </c>
      <c r="D113" s="244">
        <v>1</v>
      </c>
      <c r="E113" s="242">
        <v>1</v>
      </c>
      <c r="F113" s="267">
        <v>1</v>
      </c>
      <c r="G113" s="244" t="s">
        <v>95</v>
      </c>
      <c r="H113" s="234">
        <v>84</v>
      </c>
      <c r="I113" s="329">
        <v>0</v>
      </c>
      <c r="J113" s="329">
        <v>0</v>
      </c>
      <c r="K113" s="329">
        <v>0</v>
      </c>
      <c r="L113" s="329">
        <v>0</v>
      </c>
    </row>
    <row r="114" spans="1:12" hidden="1" collapsed="1">
      <c r="A114" s="256">
        <v>2</v>
      </c>
      <c r="B114" s="239">
        <v>6</v>
      </c>
      <c r="C114" s="237">
        <v>1</v>
      </c>
      <c r="D114" s="238">
        <v>1</v>
      </c>
      <c r="E114" s="239">
        <v>1</v>
      </c>
      <c r="F114" s="269">
        <v>2</v>
      </c>
      <c r="G114" s="238" t="s">
        <v>96</v>
      </c>
      <c r="H114" s="234">
        <v>85</v>
      </c>
      <c r="I114" s="327">
        <v>0</v>
      </c>
      <c r="J114" s="327">
        <v>0</v>
      </c>
      <c r="K114" s="327">
        <v>0</v>
      </c>
      <c r="L114" s="327">
        <v>0</v>
      </c>
    </row>
    <row r="115" spans="1:12" ht="25.5" hidden="1" customHeight="1" collapsed="1">
      <c r="A115" s="246">
        <v>2</v>
      </c>
      <c r="B115" s="242">
        <v>6</v>
      </c>
      <c r="C115" s="243">
        <v>2</v>
      </c>
      <c r="D115" s="244"/>
      <c r="E115" s="242"/>
      <c r="F115" s="267"/>
      <c r="G115" s="244" t="s">
        <v>97</v>
      </c>
      <c r="H115" s="234">
        <v>86</v>
      </c>
      <c r="I115" s="323">
        <f t="shared" ref="I115:L117" si="8">I116</f>
        <v>0</v>
      </c>
      <c r="J115" s="335">
        <f t="shared" si="8"/>
        <v>0</v>
      </c>
      <c r="K115" s="324">
        <f t="shared" si="8"/>
        <v>0</v>
      </c>
      <c r="L115" s="323">
        <f t="shared" si="8"/>
        <v>0</v>
      </c>
    </row>
    <row r="116" spans="1:12" ht="25.5" hidden="1" customHeight="1" collapsed="1">
      <c r="A116" s="246">
        <v>2</v>
      </c>
      <c r="B116" s="242">
        <v>6</v>
      </c>
      <c r="C116" s="243">
        <v>2</v>
      </c>
      <c r="D116" s="244">
        <v>1</v>
      </c>
      <c r="E116" s="242"/>
      <c r="F116" s="267"/>
      <c r="G116" s="244" t="s">
        <v>97</v>
      </c>
      <c r="H116" s="234">
        <v>87</v>
      </c>
      <c r="I116" s="323">
        <f t="shared" si="8"/>
        <v>0</v>
      </c>
      <c r="J116" s="335">
        <f t="shared" si="8"/>
        <v>0</v>
      </c>
      <c r="K116" s="324">
        <f t="shared" si="8"/>
        <v>0</v>
      </c>
      <c r="L116" s="323">
        <f t="shared" si="8"/>
        <v>0</v>
      </c>
    </row>
    <row r="117" spans="1:12" ht="25.5" hidden="1" customHeight="1" collapsed="1">
      <c r="A117" s="246">
        <v>2</v>
      </c>
      <c r="B117" s="242">
        <v>6</v>
      </c>
      <c r="C117" s="243">
        <v>2</v>
      </c>
      <c r="D117" s="244">
        <v>1</v>
      </c>
      <c r="E117" s="242">
        <v>1</v>
      </c>
      <c r="F117" s="267"/>
      <c r="G117" s="244" t="s">
        <v>97</v>
      </c>
      <c r="H117" s="234">
        <v>88</v>
      </c>
      <c r="I117" s="338">
        <f t="shared" si="8"/>
        <v>0</v>
      </c>
      <c r="J117" s="339">
        <f t="shared" si="8"/>
        <v>0</v>
      </c>
      <c r="K117" s="340">
        <f t="shared" si="8"/>
        <v>0</v>
      </c>
      <c r="L117" s="338">
        <f t="shared" si="8"/>
        <v>0</v>
      </c>
    </row>
    <row r="118" spans="1:12" ht="25.5" hidden="1" customHeight="1" collapsed="1">
      <c r="A118" s="246">
        <v>2</v>
      </c>
      <c r="B118" s="242">
        <v>6</v>
      </c>
      <c r="C118" s="243">
        <v>2</v>
      </c>
      <c r="D118" s="244">
        <v>1</v>
      </c>
      <c r="E118" s="242">
        <v>1</v>
      </c>
      <c r="F118" s="267">
        <v>1</v>
      </c>
      <c r="G118" s="244" t="s">
        <v>97</v>
      </c>
      <c r="H118" s="234">
        <v>89</v>
      </c>
      <c r="I118" s="329">
        <v>0</v>
      </c>
      <c r="J118" s="329">
        <v>0</v>
      </c>
      <c r="K118" s="329">
        <v>0</v>
      </c>
      <c r="L118" s="329">
        <v>0</v>
      </c>
    </row>
    <row r="119" spans="1:12" ht="25.5" hidden="1" customHeight="1" collapsed="1">
      <c r="A119" s="256">
        <v>2</v>
      </c>
      <c r="B119" s="239">
        <v>6</v>
      </c>
      <c r="C119" s="237">
        <v>3</v>
      </c>
      <c r="D119" s="238"/>
      <c r="E119" s="239"/>
      <c r="F119" s="269"/>
      <c r="G119" s="238" t="s">
        <v>98</v>
      </c>
      <c r="H119" s="234">
        <v>90</v>
      </c>
      <c r="I119" s="330">
        <f t="shared" ref="I119:L121" si="9">I120</f>
        <v>0</v>
      </c>
      <c r="J119" s="336">
        <f t="shared" si="9"/>
        <v>0</v>
      </c>
      <c r="K119" s="331">
        <f t="shared" si="9"/>
        <v>0</v>
      </c>
      <c r="L119" s="330">
        <f t="shared" si="9"/>
        <v>0</v>
      </c>
    </row>
    <row r="120" spans="1:12" ht="25.5" hidden="1" customHeight="1" collapsed="1">
      <c r="A120" s="246">
        <v>2</v>
      </c>
      <c r="B120" s="242">
        <v>6</v>
      </c>
      <c r="C120" s="243">
        <v>3</v>
      </c>
      <c r="D120" s="244">
        <v>1</v>
      </c>
      <c r="E120" s="242"/>
      <c r="F120" s="267"/>
      <c r="G120" s="244" t="s">
        <v>98</v>
      </c>
      <c r="H120" s="234">
        <v>91</v>
      </c>
      <c r="I120" s="323">
        <f t="shared" si="9"/>
        <v>0</v>
      </c>
      <c r="J120" s="335">
        <f t="shared" si="9"/>
        <v>0</v>
      </c>
      <c r="K120" s="324">
        <f t="shared" si="9"/>
        <v>0</v>
      </c>
      <c r="L120" s="323">
        <f t="shared" si="9"/>
        <v>0</v>
      </c>
    </row>
    <row r="121" spans="1:12" ht="25.5" hidden="1" customHeight="1" collapsed="1">
      <c r="A121" s="246">
        <v>2</v>
      </c>
      <c r="B121" s="242">
        <v>6</v>
      </c>
      <c r="C121" s="243">
        <v>3</v>
      </c>
      <c r="D121" s="244">
        <v>1</v>
      </c>
      <c r="E121" s="242">
        <v>1</v>
      </c>
      <c r="F121" s="267"/>
      <c r="G121" s="244" t="s">
        <v>98</v>
      </c>
      <c r="H121" s="234">
        <v>92</v>
      </c>
      <c r="I121" s="323">
        <f t="shared" si="9"/>
        <v>0</v>
      </c>
      <c r="J121" s="335">
        <f t="shared" si="9"/>
        <v>0</v>
      </c>
      <c r="K121" s="324">
        <f t="shared" si="9"/>
        <v>0</v>
      </c>
      <c r="L121" s="323">
        <f t="shared" si="9"/>
        <v>0</v>
      </c>
    </row>
    <row r="122" spans="1:12" ht="25.5" hidden="1" customHeight="1" collapsed="1">
      <c r="A122" s="246">
        <v>2</v>
      </c>
      <c r="B122" s="242">
        <v>6</v>
      </c>
      <c r="C122" s="243">
        <v>3</v>
      </c>
      <c r="D122" s="244">
        <v>1</v>
      </c>
      <c r="E122" s="242">
        <v>1</v>
      </c>
      <c r="F122" s="267">
        <v>1</v>
      </c>
      <c r="G122" s="244" t="s">
        <v>98</v>
      </c>
      <c r="H122" s="234">
        <v>93</v>
      </c>
      <c r="I122" s="329">
        <v>0</v>
      </c>
      <c r="J122" s="329">
        <v>0</v>
      </c>
      <c r="K122" s="329">
        <v>0</v>
      </c>
      <c r="L122" s="329">
        <v>0</v>
      </c>
    </row>
    <row r="123" spans="1:12" ht="25.5" hidden="1" customHeight="1" collapsed="1">
      <c r="A123" s="256">
        <v>2</v>
      </c>
      <c r="B123" s="239">
        <v>6</v>
      </c>
      <c r="C123" s="237">
        <v>4</v>
      </c>
      <c r="D123" s="238"/>
      <c r="E123" s="239"/>
      <c r="F123" s="269"/>
      <c r="G123" s="238" t="s">
        <v>99</v>
      </c>
      <c r="H123" s="234">
        <v>94</v>
      </c>
      <c r="I123" s="330">
        <f t="shared" ref="I123:L125" si="10">I124</f>
        <v>0</v>
      </c>
      <c r="J123" s="336">
        <f t="shared" si="10"/>
        <v>0</v>
      </c>
      <c r="K123" s="331">
        <f t="shared" si="10"/>
        <v>0</v>
      </c>
      <c r="L123" s="330">
        <f t="shared" si="10"/>
        <v>0</v>
      </c>
    </row>
    <row r="124" spans="1:12" ht="25.5" hidden="1" customHeight="1" collapsed="1">
      <c r="A124" s="246">
        <v>2</v>
      </c>
      <c r="B124" s="242">
        <v>6</v>
      </c>
      <c r="C124" s="243">
        <v>4</v>
      </c>
      <c r="D124" s="244">
        <v>1</v>
      </c>
      <c r="E124" s="242"/>
      <c r="F124" s="267"/>
      <c r="G124" s="244" t="s">
        <v>99</v>
      </c>
      <c r="H124" s="234">
        <v>95</v>
      </c>
      <c r="I124" s="323">
        <f t="shared" si="10"/>
        <v>0</v>
      </c>
      <c r="J124" s="335">
        <f t="shared" si="10"/>
        <v>0</v>
      </c>
      <c r="K124" s="324">
        <f t="shared" si="10"/>
        <v>0</v>
      </c>
      <c r="L124" s="323">
        <f t="shared" si="10"/>
        <v>0</v>
      </c>
    </row>
    <row r="125" spans="1:12" ht="25.5" hidden="1" customHeight="1" collapsed="1">
      <c r="A125" s="246">
        <v>2</v>
      </c>
      <c r="B125" s="242">
        <v>6</v>
      </c>
      <c r="C125" s="243">
        <v>4</v>
      </c>
      <c r="D125" s="244">
        <v>1</v>
      </c>
      <c r="E125" s="242">
        <v>1</v>
      </c>
      <c r="F125" s="267"/>
      <c r="G125" s="244" t="s">
        <v>99</v>
      </c>
      <c r="H125" s="234">
        <v>96</v>
      </c>
      <c r="I125" s="323">
        <f t="shared" si="10"/>
        <v>0</v>
      </c>
      <c r="J125" s="335">
        <f t="shared" si="10"/>
        <v>0</v>
      </c>
      <c r="K125" s="324">
        <f t="shared" si="10"/>
        <v>0</v>
      </c>
      <c r="L125" s="323">
        <f t="shared" si="10"/>
        <v>0</v>
      </c>
    </row>
    <row r="126" spans="1:12" ht="25.5" hidden="1" customHeight="1" collapsed="1">
      <c r="A126" s="246">
        <v>2</v>
      </c>
      <c r="B126" s="242">
        <v>6</v>
      </c>
      <c r="C126" s="243">
        <v>4</v>
      </c>
      <c r="D126" s="244">
        <v>1</v>
      </c>
      <c r="E126" s="242">
        <v>1</v>
      </c>
      <c r="F126" s="267">
        <v>1</v>
      </c>
      <c r="G126" s="244" t="s">
        <v>99</v>
      </c>
      <c r="H126" s="234">
        <v>97</v>
      </c>
      <c r="I126" s="329">
        <v>0</v>
      </c>
      <c r="J126" s="329">
        <v>0</v>
      </c>
      <c r="K126" s="329">
        <v>0</v>
      </c>
      <c r="L126" s="329">
        <v>0</v>
      </c>
    </row>
    <row r="127" spans="1:12" ht="38.25" hidden="1" customHeight="1" collapsed="1">
      <c r="A127" s="250">
        <v>2</v>
      </c>
      <c r="B127" s="257">
        <v>6</v>
      </c>
      <c r="C127" s="258">
        <v>5</v>
      </c>
      <c r="D127" s="260"/>
      <c r="E127" s="257"/>
      <c r="F127" s="272"/>
      <c r="G127" s="260" t="s">
        <v>100</v>
      </c>
      <c r="H127" s="234">
        <v>98</v>
      </c>
      <c r="I127" s="332">
        <f t="shared" ref="I127:L129" si="11">I128</f>
        <v>0</v>
      </c>
      <c r="J127" s="341">
        <f t="shared" si="11"/>
        <v>0</v>
      </c>
      <c r="K127" s="333">
        <f t="shared" si="11"/>
        <v>0</v>
      </c>
      <c r="L127" s="332">
        <f t="shared" si="11"/>
        <v>0</v>
      </c>
    </row>
    <row r="128" spans="1:12" ht="38.25" hidden="1" customHeight="1" collapsed="1">
      <c r="A128" s="246">
        <v>2</v>
      </c>
      <c r="B128" s="242">
        <v>6</v>
      </c>
      <c r="C128" s="243">
        <v>5</v>
      </c>
      <c r="D128" s="244">
        <v>1</v>
      </c>
      <c r="E128" s="242"/>
      <c r="F128" s="267"/>
      <c r="G128" s="260" t="s">
        <v>100</v>
      </c>
      <c r="H128" s="234">
        <v>99</v>
      </c>
      <c r="I128" s="323">
        <f t="shared" si="11"/>
        <v>0</v>
      </c>
      <c r="J128" s="335">
        <f t="shared" si="11"/>
        <v>0</v>
      </c>
      <c r="K128" s="324">
        <f t="shared" si="11"/>
        <v>0</v>
      </c>
      <c r="L128" s="323">
        <f t="shared" si="11"/>
        <v>0</v>
      </c>
    </row>
    <row r="129" spans="1:12" ht="38.25" hidden="1" customHeight="1" collapsed="1">
      <c r="A129" s="246">
        <v>2</v>
      </c>
      <c r="B129" s="242">
        <v>6</v>
      </c>
      <c r="C129" s="243">
        <v>5</v>
      </c>
      <c r="D129" s="244">
        <v>1</v>
      </c>
      <c r="E129" s="242">
        <v>1</v>
      </c>
      <c r="F129" s="267"/>
      <c r="G129" s="260" t="s">
        <v>100</v>
      </c>
      <c r="H129" s="234">
        <v>100</v>
      </c>
      <c r="I129" s="323">
        <f t="shared" si="11"/>
        <v>0</v>
      </c>
      <c r="J129" s="335">
        <f t="shared" si="11"/>
        <v>0</v>
      </c>
      <c r="K129" s="324">
        <f t="shared" si="11"/>
        <v>0</v>
      </c>
      <c r="L129" s="323">
        <f t="shared" si="11"/>
        <v>0</v>
      </c>
    </row>
    <row r="130" spans="1:12" ht="38.25" hidden="1" customHeight="1" collapsed="1">
      <c r="A130" s="242">
        <v>2</v>
      </c>
      <c r="B130" s="243">
        <v>6</v>
      </c>
      <c r="C130" s="242">
        <v>5</v>
      </c>
      <c r="D130" s="242">
        <v>1</v>
      </c>
      <c r="E130" s="244">
        <v>1</v>
      </c>
      <c r="F130" s="267">
        <v>1</v>
      </c>
      <c r="G130" s="242" t="s">
        <v>101</v>
      </c>
      <c r="H130" s="234">
        <v>101</v>
      </c>
      <c r="I130" s="329">
        <v>0</v>
      </c>
      <c r="J130" s="329">
        <v>0</v>
      </c>
      <c r="K130" s="329">
        <v>0</v>
      </c>
      <c r="L130" s="329">
        <v>0</v>
      </c>
    </row>
    <row r="131" spans="1:12" ht="26.25" hidden="1" customHeight="1" collapsed="1">
      <c r="A131" s="246">
        <v>2</v>
      </c>
      <c r="B131" s="243">
        <v>6</v>
      </c>
      <c r="C131" s="242">
        <v>6</v>
      </c>
      <c r="D131" s="243"/>
      <c r="E131" s="244"/>
      <c r="F131" s="245"/>
      <c r="G131" s="273" t="s">
        <v>472</v>
      </c>
      <c r="H131" s="234">
        <v>102</v>
      </c>
      <c r="I131" s="324">
        <f t="shared" ref="I131:L133" si="12">I132</f>
        <v>0</v>
      </c>
      <c r="J131" s="323">
        <f t="shared" si="12"/>
        <v>0</v>
      </c>
      <c r="K131" s="323">
        <f t="shared" si="12"/>
        <v>0</v>
      </c>
      <c r="L131" s="323">
        <f t="shared" si="12"/>
        <v>0</v>
      </c>
    </row>
    <row r="132" spans="1:12" ht="26.25" hidden="1" customHeight="1" collapsed="1">
      <c r="A132" s="246">
        <v>2</v>
      </c>
      <c r="B132" s="243">
        <v>6</v>
      </c>
      <c r="C132" s="242">
        <v>6</v>
      </c>
      <c r="D132" s="243">
        <v>1</v>
      </c>
      <c r="E132" s="244"/>
      <c r="F132" s="245"/>
      <c r="G132" s="273" t="s">
        <v>472</v>
      </c>
      <c r="H132" s="234">
        <v>103</v>
      </c>
      <c r="I132" s="323">
        <f t="shared" si="12"/>
        <v>0</v>
      </c>
      <c r="J132" s="323">
        <f t="shared" si="12"/>
        <v>0</v>
      </c>
      <c r="K132" s="323">
        <f t="shared" si="12"/>
        <v>0</v>
      </c>
      <c r="L132" s="323">
        <f t="shared" si="12"/>
        <v>0</v>
      </c>
    </row>
    <row r="133" spans="1:12" ht="26.25" hidden="1" customHeight="1" collapsed="1">
      <c r="A133" s="246">
        <v>2</v>
      </c>
      <c r="B133" s="243">
        <v>6</v>
      </c>
      <c r="C133" s="242">
        <v>6</v>
      </c>
      <c r="D133" s="243">
        <v>1</v>
      </c>
      <c r="E133" s="244">
        <v>1</v>
      </c>
      <c r="F133" s="245"/>
      <c r="G133" s="273" t="s">
        <v>472</v>
      </c>
      <c r="H133" s="234">
        <v>104</v>
      </c>
      <c r="I133" s="323">
        <f t="shared" si="12"/>
        <v>0</v>
      </c>
      <c r="J133" s="323">
        <f t="shared" si="12"/>
        <v>0</v>
      </c>
      <c r="K133" s="323">
        <f t="shared" si="12"/>
        <v>0</v>
      </c>
      <c r="L133" s="323">
        <f t="shared" si="12"/>
        <v>0</v>
      </c>
    </row>
    <row r="134" spans="1:12" ht="26.25" hidden="1" customHeight="1" collapsed="1">
      <c r="A134" s="246">
        <v>2</v>
      </c>
      <c r="B134" s="243">
        <v>6</v>
      </c>
      <c r="C134" s="242">
        <v>6</v>
      </c>
      <c r="D134" s="243">
        <v>1</v>
      </c>
      <c r="E134" s="244">
        <v>1</v>
      </c>
      <c r="F134" s="245">
        <v>1</v>
      </c>
      <c r="G134" s="274" t="s">
        <v>472</v>
      </c>
      <c r="H134" s="234">
        <v>105</v>
      </c>
      <c r="I134" s="329">
        <v>0</v>
      </c>
      <c r="J134" s="342">
        <v>0</v>
      </c>
      <c r="K134" s="329">
        <v>0</v>
      </c>
      <c r="L134" s="329">
        <v>0</v>
      </c>
    </row>
    <row r="135" spans="1:12">
      <c r="A135" s="266">
        <v>2</v>
      </c>
      <c r="B135" s="230">
        <v>7</v>
      </c>
      <c r="C135" s="230"/>
      <c r="D135" s="231"/>
      <c r="E135" s="231"/>
      <c r="F135" s="233"/>
      <c r="G135" s="232" t="s">
        <v>102</v>
      </c>
      <c r="H135" s="234">
        <v>106</v>
      </c>
      <c r="I135" s="324">
        <f>SUM(I136+I141+I149)</f>
        <v>300</v>
      </c>
      <c r="J135" s="335">
        <f>SUM(J136+J141+J149)</f>
        <v>300</v>
      </c>
      <c r="K135" s="324">
        <f>SUM(K136+K141+K149)</f>
        <v>300</v>
      </c>
      <c r="L135" s="323">
        <f>SUM(L136+L141+L149)</f>
        <v>300</v>
      </c>
    </row>
    <row r="136" spans="1:12" hidden="1" collapsed="1">
      <c r="A136" s="246">
        <v>2</v>
      </c>
      <c r="B136" s="242">
        <v>7</v>
      </c>
      <c r="C136" s="242">
        <v>1</v>
      </c>
      <c r="D136" s="243"/>
      <c r="E136" s="243"/>
      <c r="F136" s="245"/>
      <c r="G136" s="244" t="s">
        <v>103</v>
      </c>
      <c r="H136" s="234">
        <v>107</v>
      </c>
      <c r="I136" s="324">
        <f t="shared" ref="I136:L137" si="13">I137</f>
        <v>0</v>
      </c>
      <c r="J136" s="335">
        <f t="shared" si="13"/>
        <v>0</v>
      </c>
      <c r="K136" s="324">
        <f t="shared" si="13"/>
        <v>0</v>
      </c>
      <c r="L136" s="323">
        <f t="shared" si="13"/>
        <v>0</v>
      </c>
    </row>
    <row r="137" spans="1:12" hidden="1" collapsed="1">
      <c r="A137" s="246">
        <v>2</v>
      </c>
      <c r="B137" s="242">
        <v>7</v>
      </c>
      <c r="C137" s="242">
        <v>1</v>
      </c>
      <c r="D137" s="243">
        <v>1</v>
      </c>
      <c r="E137" s="243"/>
      <c r="F137" s="245"/>
      <c r="G137" s="244" t="s">
        <v>103</v>
      </c>
      <c r="H137" s="234">
        <v>108</v>
      </c>
      <c r="I137" s="324">
        <f t="shared" si="13"/>
        <v>0</v>
      </c>
      <c r="J137" s="335">
        <f t="shared" si="13"/>
        <v>0</v>
      </c>
      <c r="K137" s="324">
        <f t="shared" si="13"/>
        <v>0</v>
      </c>
      <c r="L137" s="323">
        <f t="shared" si="13"/>
        <v>0</v>
      </c>
    </row>
    <row r="138" spans="1:12" hidden="1" collapsed="1">
      <c r="A138" s="246">
        <v>2</v>
      </c>
      <c r="B138" s="242">
        <v>7</v>
      </c>
      <c r="C138" s="242">
        <v>1</v>
      </c>
      <c r="D138" s="243">
        <v>1</v>
      </c>
      <c r="E138" s="243">
        <v>1</v>
      </c>
      <c r="F138" s="245"/>
      <c r="G138" s="244" t="s">
        <v>103</v>
      </c>
      <c r="H138" s="234">
        <v>109</v>
      </c>
      <c r="I138" s="324">
        <f>SUM(I139:I140)</f>
        <v>0</v>
      </c>
      <c r="J138" s="335">
        <f>SUM(J139:J140)</f>
        <v>0</v>
      </c>
      <c r="K138" s="324">
        <f>SUM(K139:K140)</f>
        <v>0</v>
      </c>
      <c r="L138" s="323">
        <f>SUM(L139:L140)</f>
        <v>0</v>
      </c>
    </row>
    <row r="139" spans="1:12" hidden="1" collapsed="1">
      <c r="A139" s="256">
        <v>2</v>
      </c>
      <c r="B139" s="239">
        <v>7</v>
      </c>
      <c r="C139" s="256">
        <v>1</v>
      </c>
      <c r="D139" s="242">
        <v>1</v>
      </c>
      <c r="E139" s="237">
        <v>1</v>
      </c>
      <c r="F139" s="240">
        <v>1</v>
      </c>
      <c r="G139" s="238" t="s">
        <v>104</v>
      </c>
      <c r="H139" s="234">
        <v>110</v>
      </c>
      <c r="I139" s="343">
        <v>0</v>
      </c>
      <c r="J139" s="343">
        <v>0</v>
      </c>
      <c r="K139" s="343">
        <v>0</v>
      </c>
      <c r="L139" s="343">
        <v>0</v>
      </c>
    </row>
    <row r="140" spans="1:12" hidden="1" collapsed="1">
      <c r="A140" s="242">
        <v>2</v>
      </c>
      <c r="B140" s="242">
        <v>7</v>
      </c>
      <c r="C140" s="246">
        <v>1</v>
      </c>
      <c r="D140" s="242">
        <v>1</v>
      </c>
      <c r="E140" s="243">
        <v>1</v>
      </c>
      <c r="F140" s="245">
        <v>2</v>
      </c>
      <c r="G140" s="244" t="s">
        <v>105</v>
      </c>
      <c r="H140" s="234">
        <v>111</v>
      </c>
      <c r="I140" s="328">
        <v>0</v>
      </c>
      <c r="J140" s="328">
        <v>0</v>
      </c>
      <c r="K140" s="328">
        <v>0</v>
      </c>
      <c r="L140" s="328">
        <v>0</v>
      </c>
    </row>
    <row r="141" spans="1:12" ht="25.5" hidden="1" customHeight="1" collapsed="1">
      <c r="A141" s="250">
        <v>2</v>
      </c>
      <c r="B141" s="251">
        <v>7</v>
      </c>
      <c r="C141" s="250">
        <v>2</v>
      </c>
      <c r="D141" s="251"/>
      <c r="E141" s="252"/>
      <c r="F141" s="254"/>
      <c r="G141" s="253" t="s">
        <v>106</v>
      </c>
      <c r="H141" s="234">
        <v>112</v>
      </c>
      <c r="I141" s="325">
        <f t="shared" ref="I141:L142" si="14">I142</f>
        <v>0</v>
      </c>
      <c r="J141" s="337">
        <f t="shared" si="14"/>
        <v>0</v>
      </c>
      <c r="K141" s="325">
        <f t="shared" si="14"/>
        <v>0</v>
      </c>
      <c r="L141" s="326">
        <f t="shared" si="14"/>
        <v>0</v>
      </c>
    </row>
    <row r="142" spans="1:12" ht="25.5" hidden="1" customHeight="1" collapsed="1">
      <c r="A142" s="246">
        <v>2</v>
      </c>
      <c r="B142" s="242">
        <v>7</v>
      </c>
      <c r="C142" s="246">
        <v>2</v>
      </c>
      <c r="D142" s="242">
        <v>1</v>
      </c>
      <c r="E142" s="243"/>
      <c r="F142" s="245"/>
      <c r="G142" s="244" t="s">
        <v>107</v>
      </c>
      <c r="H142" s="234">
        <v>113</v>
      </c>
      <c r="I142" s="324">
        <f t="shared" si="14"/>
        <v>0</v>
      </c>
      <c r="J142" s="335">
        <f t="shared" si="14"/>
        <v>0</v>
      </c>
      <c r="K142" s="324">
        <f t="shared" si="14"/>
        <v>0</v>
      </c>
      <c r="L142" s="323">
        <f t="shared" si="14"/>
        <v>0</v>
      </c>
    </row>
    <row r="143" spans="1:12" ht="25.5" hidden="1" customHeight="1" collapsed="1">
      <c r="A143" s="246">
        <v>2</v>
      </c>
      <c r="B143" s="242">
        <v>7</v>
      </c>
      <c r="C143" s="246">
        <v>2</v>
      </c>
      <c r="D143" s="242">
        <v>1</v>
      </c>
      <c r="E143" s="243">
        <v>1</v>
      </c>
      <c r="F143" s="245"/>
      <c r="G143" s="244" t="s">
        <v>107</v>
      </c>
      <c r="H143" s="234">
        <v>114</v>
      </c>
      <c r="I143" s="324">
        <f>SUM(I144:I145)</f>
        <v>0</v>
      </c>
      <c r="J143" s="335">
        <f>SUM(J144:J145)</f>
        <v>0</v>
      </c>
      <c r="K143" s="324">
        <f>SUM(K144:K145)</f>
        <v>0</v>
      </c>
      <c r="L143" s="323">
        <f>SUM(L144:L145)</f>
        <v>0</v>
      </c>
    </row>
    <row r="144" spans="1:12" hidden="1" collapsed="1">
      <c r="A144" s="246">
        <v>2</v>
      </c>
      <c r="B144" s="242">
        <v>7</v>
      </c>
      <c r="C144" s="246">
        <v>2</v>
      </c>
      <c r="D144" s="242">
        <v>1</v>
      </c>
      <c r="E144" s="243">
        <v>1</v>
      </c>
      <c r="F144" s="245">
        <v>1</v>
      </c>
      <c r="G144" s="244" t="s">
        <v>108</v>
      </c>
      <c r="H144" s="234">
        <v>115</v>
      </c>
      <c r="I144" s="328">
        <v>0</v>
      </c>
      <c r="J144" s="328">
        <v>0</v>
      </c>
      <c r="K144" s="328">
        <v>0</v>
      </c>
      <c r="L144" s="328">
        <v>0</v>
      </c>
    </row>
    <row r="145" spans="1:12" hidden="1" collapsed="1">
      <c r="A145" s="246">
        <v>2</v>
      </c>
      <c r="B145" s="242">
        <v>7</v>
      </c>
      <c r="C145" s="246">
        <v>2</v>
      </c>
      <c r="D145" s="242">
        <v>1</v>
      </c>
      <c r="E145" s="243">
        <v>1</v>
      </c>
      <c r="F145" s="245">
        <v>2</v>
      </c>
      <c r="G145" s="244" t="s">
        <v>109</v>
      </c>
      <c r="H145" s="234">
        <v>116</v>
      </c>
      <c r="I145" s="328">
        <v>0</v>
      </c>
      <c r="J145" s="328">
        <v>0</v>
      </c>
      <c r="K145" s="328">
        <v>0</v>
      </c>
      <c r="L145" s="328">
        <v>0</v>
      </c>
    </row>
    <row r="146" spans="1:12" hidden="1" collapsed="1">
      <c r="A146" s="246">
        <v>2</v>
      </c>
      <c r="B146" s="242">
        <v>7</v>
      </c>
      <c r="C146" s="246">
        <v>2</v>
      </c>
      <c r="D146" s="242">
        <v>2</v>
      </c>
      <c r="E146" s="243"/>
      <c r="F146" s="245"/>
      <c r="G146" s="244" t="s">
        <v>110</v>
      </c>
      <c r="H146" s="234">
        <v>117</v>
      </c>
      <c r="I146" s="324">
        <f>I147</f>
        <v>0</v>
      </c>
      <c r="J146" s="324">
        <f>J147</f>
        <v>0</v>
      </c>
      <c r="K146" s="324">
        <f>K147</f>
        <v>0</v>
      </c>
      <c r="L146" s="324">
        <f>L147</f>
        <v>0</v>
      </c>
    </row>
    <row r="147" spans="1:12" hidden="1" collapsed="1">
      <c r="A147" s="246">
        <v>2</v>
      </c>
      <c r="B147" s="242">
        <v>7</v>
      </c>
      <c r="C147" s="246">
        <v>2</v>
      </c>
      <c r="D147" s="242">
        <v>2</v>
      </c>
      <c r="E147" s="243">
        <v>1</v>
      </c>
      <c r="F147" s="245"/>
      <c r="G147" s="244" t="s">
        <v>110</v>
      </c>
      <c r="H147" s="234">
        <v>118</v>
      </c>
      <c r="I147" s="324">
        <f>SUM(I148)</f>
        <v>0</v>
      </c>
      <c r="J147" s="324">
        <f>SUM(J148)</f>
        <v>0</v>
      </c>
      <c r="K147" s="324">
        <f>SUM(K148)</f>
        <v>0</v>
      </c>
      <c r="L147" s="324">
        <f>SUM(L148)</f>
        <v>0</v>
      </c>
    </row>
    <row r="148" spans="1:12" hidden="1" collapsed="1">
      <c r="A148" s="246">
        <v>2</v>
      </c>
      <c r="B148" s="242">
        <v>7</v>
      </c>
      <c r="C148" s="246">
        <v>2</v>
      </c>
      <c r="D148" s="242">
        <v>2</v>
      </c>
      <c r="E148" s="243">
        <v>1</v>
      </c>
      <c r="F148" s="245">
        <v>1</v>
      </c>
      <c r="G148" s="244" t="s">
        <v>110</v>
      </c>
      <c r="H148" s="234">
        <v>119</v>
      </c>
      <c r="I148" s="328">
        <v>0</v>
      </c>
      <c r="J148" s="328">
        <v>0</v>
      </c>
      <c r="K148" s="328">
        <v>0</v>
      </c>
      <c r="L148" s="328">
        <v>0</v>
      </c>
    </row>
    <row r="149" spans="1:12" hidden="1">
      <c r="A149" s="246">
        <v>2</v>
      </c>
      <c r="B149" s="242">
        <v>7</v>
      </c>
      <c r="C149" s="246">
        <v>3</v>
      </c>
      <c r="D149" s="242"/>
      <c r="E149" s="243"/>
      <c r="F149" s="245"/>
      <c r="G149" s="244" t="s">
        <v>111</v>
      </c>
      <c r="H149" s="234">
        <v>120</v>
      </c>
      <c r="I149" s="324">
        <f t="shared" ref="I149:L150" si="15">I150</f>
        <v>300</v>
      </c>
      <c r="J149" s="335">
        <f t="shared" si="15"/>
        <v>300</v>
      </c>
      <c r="K149" s="324">
        <f t="shared" si="15"/>
        <v>300</v>
      </c>
      <c r="L149" s="323">
        <f t="shared" si="15"/>
        <v>300</v>
      </c>
    </row>
    <row r="150" spans="1:12" hidden="1">
      <c r="A150" s="250">
        <v>2</v>
      </c>
      <c r="B150" s="257">
        <v>7</v>
      </c>
      <c r="C150" s="275">
        <v>3</v>
      </c>
      <c r="D150" s="257">
        <v>1</v>
      </c>
      <c r="E150" s="258"/>
      <c r="F150" s="259"/>
      <c r="G150" s="260" t="s">
        <v>111</v>
      </c>
      <c r="H150" s="234">
        <v>121</v>
      </c>
      <c r="I150" s="333">
        <f t="shared" si="15"/>
        <v>300</v>
      </c>
      <c r="J150" s="341">
        <f t="shared" si="15"/>
        <v>300</v>
      </c>
      <c r="K150" s="333">
        <f t="shared" si="15"/>
        <v>300</v>
      </c>
      <c r="L150" s="332">
        <f t="shared" si="15"/>
        <v>300</v>
      </c>
    </row>
    <row r="151" spans="1:12" hidden="1">
      <c r="A151" s="246">
        <v>2</v>
      </c>
      <c r="B151" s="242">
        <v>7</v>
      </c>
      <c r="C151" s="246">
        <v>3</v>
      </c>
      <c r="D151" s="242">
        <v>1</v>
      </c>
      <c r="E151" s="243">
        <v>1</v>
      </c>
      <c r="F151" s="245"/>
      <c r="G151" s="244" t="s">
        <v>111</v>
      </c>
      <c r="H151" s="234">
        <v>122</v>
      </c>
      <c r="I151" s="324">
        <f>SUM(I152:I153)</f>
        <v>300</v>
      </c>
      <c r="J151" s="335">
        <f>SUM(J152:J153)</f>
        <v>300</v>
      </c>
      <c r="K151" s="324">
        <f>SUM(K152:K153)</f>
        <v>300</v>
      </c>
      <c r="L151" s="323">
        <f>SUM(L152:L153)</f>
        <v>300</v>
      </c>
    </row>
    <row r="152" spans="1:12">
      <c r="A152" s="256">
        <v>2</v>
      </c>
      <c r="B152" s="239">
        <v>7</v>
      </c>
      <c r="C152" s="256">
        <v>3</v>
      </c>
      <c r="D152" s="239">
        <v>1</v>
      </c>
      <c r="E152" s="237">
        <v>1</v>
      </c>
      <c r="F152" s="240">
        <v>1</v>
      </c>
      <c r="G152" s="238" t="s">
        <v>112</v>
      </c>
      <c r="H152" s="234">
        <v>123</v>
      </c>
      <c r="I152" s="343">
        <v>300</v>
      </c>
      <c r="J152" s="343">
        <v>300</v>
      </c>
      <c r="K152" s="343">
        <v>300</v>
      </c>
      <c r="L152" s="343">
        <v>300</v>
      </c>
    </row>
    <row r="153" spans="1:12" hidden="1" collapsed="1">
      <c r="A153" s="246">
        <v>2</v>
      </c>
      <c r="B153" s="242">
        <v>7</v>
      </c>
      <c r="C153" s="246">
        <v>3</v>
      </c>
      <c r="D153" s="242">
        <v>1</v>
      </c>
      <c r="E153" s="243">
        <v>1</v>
      </c>
      <c r="F153" s="245">
        <v>2</v>
      </c>
      <c r="G153" s="244" t="s">
        <v>113</v>
      </c>
      <c r="H153" s="234">
        <v>124</v>
      </c>
      <c r="I153" s="328">
        <v>0</v>
      </c>
      <c r="J153" s="329">
        <v>0</v>
      </c>
      <c r="K153" s="329">
        <v>0</v>
      </c>
      <c r="L153" s="329">
        <v>0</v>
      </c>
    </row>
    <row r="154" spans="1:12" hidden="1" collapsed="1">
      <c r="A154" s="266">
        <v>2</v>
      </c>
      <c r="B154" s="266">
        <v>8</v>
      </c>
      <c r="C154" s="230"/>
      <c r="D154" s="249"/>
      <c r="E154" s="236"/>
      <c r="F154" s="276"/>
      <c r="G154" s="241" t="s">
        <v>114</v>
      </c>
      <c r="H154" s="234">
        <v>125</v>
      </c>
      <c r="I154" s="331">
        <f>I155</f>
        <v>0</v>
      </c>
      <c r="J154" s="336">
        <f>J155</f>
        <v>0</v>
      </c>
      <c r="K154" s="331">
        <f>K155</f>
        <v>0</v>
      </c>
      <c r="L154" s="330">
        <f>L155</f>
        <v>0</v>
      </c>
    </row>
    <row r="155" spans="1:12" hidden="1" collapsed="1">
      <c r="A155" s="250">
        <v>2</v>
      </c>
      <c r="B155" s="250">
        <v>8</v>
      </c>
      <c r="C155" s="250">
        <v>1</v>
      </c>
      <c r="D155" s="251"/>
      <c r="E155" s="252"/>
      <c r="F155" s="254"/>
      <c r="G155" s="238" t="s">
        <v>114</v>
      </c>
      <c r="H155" s="234">
        <v>126</v>
      </c>
      <c r="I155" s="331">
        <f>I156+I161</f>
        <v>0</v>
      </c>
      <c r="J155" s="336">
        <f>J156+J161</f>
        <v>0</v>
      </c>
      <c r="K155" s="331">
        <f>K156+K161</f>
        <v>0</v>
      </c>
      <c r="L155" s="330">
        <f>L156+L161</f>
        <v>0</v>
      </c>
    </row>
    <row r="156" spans="1:12" hidden="1" collapsed="1">
      <c r="A156" s="246">
        <v>2</v>
      </c>
      <c r="B156" s="242">
        <v>8</v>
      </c>
      <c r="C156" s="244">
        <v>1</v>
      </c>
      <c r="D156" s="242">
        <v>1</v>
      </c>
      <c r="E156" s="243"/>
      <c r="F156" s="245"/>
      <c r="G156" s="244" t="s">
        <v>115</v>
      </c>
      <c r="H156" s="234">
        <v>127</v>
      </c>
      <c r="I156" s="324">
        <f>I157</f>
        <v>0</v>
      </c>
      <c r="J156" s="335">
        <f>J157</f>
        <v>0</v>
      </c>
      <c r="K156" s="324">
        <f>K157</f>
        <v>0</v>
      </c>
      <c r="L156" s="323">
        <f>L157</f>
        <v>0</v>
      </c>
    </row>
    <row r="157" spans="1:12" hidden="1" collapsed="1">
      <c r="A157" s="246">
        <v>2</v>
      </c>
      <c r="B157" s="242">
        <v>8</v>
      </c>
      <c r="C157" s="238">
        <v>1</v>
      </c>
      <c r="D157" s="239">
        <v>1</v>
      </c>
      <c r="E157" s="237">
        <v>1</v>
      </c>
      <c r="F157" s="240"/>
      <c r="G157" s="244" t="s">
        <v>115</v>
      </c>
      <c r="H157" s="234">
        <v>128</v>
      </c>
      <c r="I157" s="331">
        <f>SUM(I158:I160)</f>
        <v>0</v>
      </c>
      <c r="J157" s="331">
        <f>SUM(J158:J160)</f>
        <v>0</v>
      </c>
      <c r="K157" s="331">
        <f>SUM(K158:K160)</f>
        <v>0</v>
      </c>
      <c r="L157" s="331">
        <f>SUM(L158:L160)</f>
        <v>0</v>
      </c>
    </row>
    <row r="158" spans="1:12" hidden="1" collapsed="1">
      <c r="A158" s="242">
        <v>2</v>
      </c>
      <c r="B158" s="239">
        <v>8</v>
      </c>
      <c r="C158" s="244">
        <v>1</v>
      </c>
      <c r="D158" s="242">
        <v>1</v>
      </c>
      <c r="E158" s="243">
        <v>1</v>
      </c>
      <c r="F158" s="245">
        <v>1</v>
      </c>
      <c r="G158" s="244" t="s">
        <v>116</v>
      </c>
      <c r="H158" s="234">
        <v>129</v>
      </c>
      <c r="I158" s="328">
        <v>0</v>
      </c>
      <c r="J158" s="328">
        <v>0</v>
      </c>
      <c r="K158" s="328">
        <v>0</v>
      </c>
      <c r="L158" s="328">
        <v>0</v>
      </c>
    </row>
    <row r="159" spans="1:12" ht="25.5" hidden="1" customHeight="1" collapsed="1">
      <c r="A159" s="250">
        <v>2</v>
      </c>
      <c r="B159" s="257">
        <v>8</v>
      </c>
      <c r="C159" s="260">
        <v>1</v>
      </c>
      <c r="D159" s="257">
        <v>1</v>
      </c>
      <c r="E159" s="258">
        <v>1</v>
      </c>
      <c r="F159" s="259">
        <v>2</v>
      </c>
      <c r="G159" s="260" t="s">
        <v>117</v>
      </c>
      <c r="H159" s="234">
        <v>130</v>
      </c>
      <c r="I159" s="344">
        <v>0</v>
      </c>
      <c r="J159" s="344">
        <v>0</v>
      </c>
      <c r="K159" s="344">
        <v>0</v>
      </c>
      <c r="L159" s="344">
        <v>0</v>
      </c>
    </row>
    <row r="160" spans="1:12" hidden="1" collapsed="1">
      <c r="A160" s="250">
        <v>2</v>
      </c>
      <c r="B160" s="257">
        <v>8</v>
      </c>
      <c r="C160" s="260">
        <v>1</v>
      </c>
      <c r="D160" s="257">
        <v>1</v>
      </c>
      <c r="E160" s="258">
        <v>1</v>
      </c>
      <c r="F160" s="259">
        <v>3</v>
      </c>
      <c r="G160" s="260" t="s">
        <v>343</v>
      </c>
      <c r="H160" s="234">
        <v>131</v>
      </c>
      <c r="I160" s="344">
        <v>0</v>
      </c>
      <c r="J160" s="345">
        <v>0</v>
      </c>
      <c r="K160" s="344">
        <v>0</v>
      </c>
      <c r="L160" s="334">
        <v>0</v>
      </c>
    </row>
    <row r="161" spans="1:18" hidden="1" collapsed="1">
      <c r="A161" s="246">
        <v>2</v>
      </c>
      <c r="B161" s="242">
        <v>8</v>
      </c>
      <c r="C161" s="244">
        <v>1</v>
      </c>
      <c r="D161" s="242">
        <v>2</v>
      </c>
      <c r="E161" s="243"/>
      <c r="F161" s="245"/>
      <c r="G161" s="244" t="s">
        <v>118</v>
      </c>
      <c r="H161" s="234">
        <v>132</v>
      </c>
      <c r="I161" s="324">
        <f t="shared" ref="I161:L162" si="16">I162</f>
        <v>0</v>
      </c>
      <c r="J161" s="335">
        <f t="shared" si="16"/>
        <v>0</v>
      </c>
      <c r="K161" s="324">
        <f t="shared" si="16"/>
        <v>0</v>
      </c>
      <c r="L161" s="323">
        <f t="shared" si="16"/>
        <v>0</v>
      </c>
    </row>
    <row r="162" spans="1:18" hidden="1" collapsed="1">
      <c r="A162" s="246">
        <v>2</v>
      </c>
      <c r="B162" s="242">
        <v>8</v>
      </c>
      <c r="C162" s="244">
        <v>1</v>
      </c>
      <c r="D162" s="242">
        <v>2</v>
      </c>
      <c r="E162" s="243">
        <v>1</v>
      </c>
      <c r="F162" s="245"/>
      <c r="G162" s="244" t="s">
        <v>118</v>
      </c>
      <c r="H162" s="234">
        <v>133</v>
      </c>
      <c r="I162" s="324">
        <f t="shared" si="16"/>
        <v>0</v>
      </c>
      <c r="J162" s="335">
        <f t="shared" si="16"/>
        <v>0</v>
      </c>
      <c r="K162" s="324">
        <f t="shared" si="16"/>
        <v>0</v>
      </c>
      <c r="L162" s="323">
        <f t="shared" si="16"/>
        <v>0</v>
      </c>
    </row>
    <row r="163" spans="1:18" hidden="1" collapsed="1">
      <c r="A163" s="250">
        <v>2</v>
      </c>
      <c r="B163" s="251">
        <v>8</v>
      </c>
      <c r="C163" s="253">
        <v>1</v>
      </c>
      <c r="D163" s="251">
        <v>2</v>
      </c>
      <c r="E163" s="252">
        <v>1</v>
      </c>
      <c r="F163" s="254">
        <v>1</v>
      </c>
      <c r="G163" s="244" t="s">
        <v>118</v>
      </c>
      <c r="H163" s="234">
        <v>134</v>
      </c>
      <c r="I163" s="346">
        <v>0</v>
      </c>
      <c r="J163" s="329">
        <v>0</v>
      </c>
      <c r="K163" s="329">
        <v>0</v>
      </c>
      <c r="L163" s="329">
        <v>0</v>
      </c>
    </row>
    <row r="164" spans="1:18" ht="38.25" hidden="1" customHeight="1" collapsed="1">
      <c r="A164" s="266">
        <v>2</v>
      </c>
      <c r="B164" s="230">
        <v>9</v>
      </c>
      <c r="C164" s="232"/>
      <c r="D164" s="230"/>
      <c r="E164" s="231"/>
      <c r="F164" s="233"/>
      <c r="G164" s="232" t="s">
        <v>119</v>
      </c>
      <c r="H164" s="234">
        <v>135</v>
      </c>
      <c r="I164" s="324">
        <f>I165+I169</f>
        <v>0</v>
      </c>
      <c r="J164" s="335">
        <f>J165+J169</f>
        <v>0</v>
      </c>
      <c r="K164" s="324">
        <f>K165+K169</f>
        <v>0</v>
      </c>
      <c r="L164" s="323">
        <f>L165+L169</f>
        <v>0</v>
      </c>
    </row>
    <row r="165" spans="1:18" ht="38.25" hidden="1" customHeight="1" collapsed="1">
      <c r="A165" s="246">
        <v>2</v>
      </c>
      <c r="B165" s="242">
        <v>9</v>
      </c>
      <c r="C165" s="244">
        <v>1</v>
      </c>
      <c r="D165" s="242"/>
      <c r="E165" s="243"/>
      <c r="F165" s="245"/>
      <c r="G165" s="244" t="s">
        <v>120</v>
      </c>
      <c r="H165" s="234">
        <v>136</v>
      </c>
      <c r="I165" s="324">
        <f t="shared" ref="I165:L167" si="17">I166</f>
        <v>0</v>
      </c>
      <c r="J165" s="335">
        <f t="shared" si="17"/>
        <v>0</v>
      </c>
      <c r="K165" s="324">
        <f t="shared" si="17"/>
        <v>0</v>
      </c>
      <c r="L165" s="323">
        <f t="shared" si="17"/>
        <v>0</v>
      </c>
      <c r="M165" s="253"/>
      <c r="N165" s="253"/>
      <c r="O165" s="253"/>
      <c r="P165" s="253"/>
      <c r="Q165" s="253"/>
      <c r="R165" s="253"/>
    </row>
    <row r="166" spans="1:18" ht="38.25" hidden="1" customHeight="1" collapsed="1">
      <c r="A166" s="256">
        <v>2</v>
      </c>
      <c r="B166" s="239">
        <v>9</v>
      </c>
      <c r="C166" s="238">
        <v>1</v>
      </c>
      <c r="D166" s="239">
        <v>1</v>
      </c>
      <c r="E166" s="237"/>
      <c r="F166" s="240"/>
      <c r="G166" s="244" t="s">
        <v>120</v>
      </c>
      <c r="H166" s="234">
        <v>137</v>
      </c>
      <c r="I166" s="331">
        <f t="shared" si="17"/>
        <v>0</v>
      </c>
      <c r="J166" s="336">
        <f t="shared" si="17"/>
        <v>0</v>
      </c>
      <c r="K166" s="331">
        <f t="shared" si="17"/>
        <v>0</v>
      </c>
      <c r="L166" s="330">
        <f t="shared" si="17"/>
        <v>0</v>
      </c>
    </row>
    <row r="167" spans="1:18" ht="38.25" hidden="1" customHeight="1" collapsed="1">
      <c r="A167" s="246">
        <v>2</v>
      </c>
      <c r="B167" s="242">
        <v>9</v>
      </c>
      <c r="C167" s="246">
        <v>1</v>
      </c>
      <c r="D167" s="242">
        <v>1</v>
      </c>
      <c r="E167" s="243">
        <v>1</v>
      </c>
      <c r="F167" s="245"/>
      <c r="G167" s="244" t="s">
        <v>120</v>
      </c>
      <c r="H167" s="234">
        <v>138</v>
      </c>
      <c r="I167" s="324">
        <f t="shared" si="17"/>
        <v>0</v>
      </c>
      <c r="J167" s="335">
        <f t="shared" si="17"/>
        <v>0</v>
      </c>
      <c r="K167" s="324">
        <f t="shared" si="17"/>
        <v>0</v>
      </c>
      <c r="L167" s="323">
        <f t="shared" si="17"/>
        <v>0</v>
      </c>
    </row>
    <row r="168" spans="1:18" ht="38.25" hidden="1" customHeight="1" collapsed="1">
      <c r="A168" s="256">
        <v>2</v>
      </c>
      <c r="B168" s="239">
        <v>9</v>
      </c>
      <c r="C168" s="239">
        <v>1</v>
      </c>
      <c r="D168" s="239">
        <v>1</v>
      </c>
      <c r="E168" s="237">
        <v>1</v>
      </c>
      <c r="F168" s="240">
        <v>1</v>
      </c>
      <c r="G168" s="244" t="s">
        <v>120</v>
      </c>
      <c r="H168" s="234">
        <v>139</v>
      </c>
      <c r="I168" s="343">
        <v>0</v>
      </c>
      <c r="J168" s="343">
        <v>0</v>
      </c>
      <c r="K168" s="343">
        <v>0</v>
      </c>
      <c r="L168" s="343">
        <v>0</v>
      </c>
    </row>
    <row r="169" spans="1:18" ht="38.25" hidden="1" customHeight="1" collapsed="1">
      <c r="A169" s="246">
        <v>2</v>
      </c>
      <c r="B169" s="242">
        <v>9</v>
      </c>
      <c r="C169" s="242">
        <v>2</v>
      </c>
      <c r="D169" s="242"/>
      <c r="E169" s="243"/>
      <c r="F169" s="245"/>
      <c r="G169" s="244" t="s">
        <v>121</v>
      </c>
      <c r="H169" s="234">
        <v>140</v>
      </c>
      <c r="I169" s="324">
        <f>SUM(I170+I175)</f>
        <v>0</v>
      </c>
      <c r="J169" s="324">
        <f>SUM(J170+J175)</f>
        <v>0</v>
      </c>
      <c r="K169" s="324">
        <f>SUM(K170+K175)</f>
        <v>0</v>
      </c>
      <c r="L169" s="324">
        <f>SUM(L170+L175)</f>
        <v>0</v>
      </c>
    </row>
    <row r="170" spans="1:18" ht="51" hidden="1" customHeight="1" collapsed="1">
      <c r="A170" s="246">
        <v>2</v>
      </c>
      <c r="B170" s="242">
        <v>9</v>
      </c>
      <c r="C170" s="242">
        <v>2</v>
      </c>
      <c r="D170" s="239">
        <v>1</v>
      </c>
      <c r="E170" s="237"/>
      <c r="F170" s="240"/>
      <c r="G170" s="238" t="s">
        <v>122</v>
      </c>
      <c r="H170" s="234">
        <v>141</v>
      </c>
      <c r="I170" s="331">
        <f>I171</f>
        <v>0</v>
      </c>
      <c r="J170" s="336">
        <f>J171</f>
        <v>0</v>
      </c>
      <c r="K170" s="331">
        <f>K171</f>
        <v>0</v>
      </c>
      <c r="L170" s="330">
        <f>L171</f>
        <v>0</v>
      </c>
    </row>
    <row r="171" spans="1:18" ht="51" hidden="1" customHeight="1" collapsed="1">
      <c r="A171" s="256">
        <v>2</v>
      </c>
      <c r="B171" s="239">
        <v>9</v>
      </c>
      <c r="C171" s="239">
        <v>2</v>
      </c>
      <c r="D171" s="242">
        <v>1</v>
      </c>
      <c r="E171" s="243">
        <v>1</v>
      </c>
      <c r="F171" s="245"/>
      <c r="G171" s="238" t="s">
        <v>122</v>
      </c>
      <c r="H171" s="234">
        <v>142</v>
      </c>
      <c r="I171" s="324">
        <f>SUM(I172:I174)</f>
        <v>0</v>
      </c>
      <c r="J171" s="335">
        <f>SUM(J172:J174)</f>
        <v>0</v>
      </c>
      <c r="K171" s="324">
        <f>SUM(K172:K174)</f>
        <v>0</v>
      </c>
      <c r="L171" s="323">
        <f>SUM(L172:L174)</f>
        <v>0</v>
      </c>
    </row>
    <row r="172" spans="1:18" ht="51" hidden="1" customHeight="1" collapsed="1">
      <c r="A172" s="250">
        <v>2</v>
      </c>
      <c r="B172" s="257">
        <v>9</v>
      </c>
      <c r="C172" s="257">
        <v>2</v>
      </c>
      <c r="D172" s="257">
        <v>1</v>
      </c>
      <c r="E172" s="258">
        <v>1</v>
      </c>
      <c r="F172" s="259">
        <v>1</v>
      </c>
      <c r="G172" s="238" t="s">
        <v>123</v>
      </c>
      <c r="H172" s="234">
        <v>143</v>
      </c>
      <c r="I172" s="344">
        <v>0</v>
      </c>
      <c r="J172" s="327">
        <v>0</v>
      </c>
      <c r="K172" s="327">
        <v>0</v>
      </c>
      <c r="L172" s="327">
        <v>0</v>
      </c>
    </row>
    <row r="173" spans="1:18" ht="63.75" hidden="1" customHeight="1" collapsed="1">
      <c r="A173" s="246">
        <v>2</v>
      </c>
      <c r="B173" s="242">
        <v>9</v>
      </c>
      <c r="C173" s="242">
        <v>2</v>
      </c>
      <c r="D173" s="242">
        <v>1</v>
      </c>
      <c r="E173" s="243">
        <v>1</v>
      </c>
      <c r="F173" s="245">
        <v>2</v>
      </c>
      <c r="G173" s="238" t="s">
        <v>124</v>
      </c>
      <c r="H173" s="234">
        <v>144</v>
      </c>
      <c r="I173" s="328">
        <v>0</v>
      </c>
      <c r="J173" s="347">
        <v>0</v>
      </c>
      <c r="K173" s="347">
        <v>0</v>
      </c>
      <c r="L173" s="347">
        <v>0</v>
      </c>
    </row>
    <row r="174" spans="1:18" ht="63.75" hidden="1" customHeight="1" collapsed="1">
      <c r="A174" s="246">
        <v>2</v>
      </c>
      <c r="B174" s="242">
        <v>9</v>
      </c>
      <c r="C174" s="242">
        <v>2</v>
      </c>
      <c r="D174" s="242">
        <v>1</v>
      </c>
      <c r="E174" s="243">
        <v>1</v>
      </c>
      <c r="F174" s="245">
        <v>3</v>
      </c>
      <c r="G174" s="238" t="s">
        <v>125</v>
      </c>
      <c r="H174" s="234">
        <v>145</v>
      </c>
      <c r="I174" s="328">
        <v>0</v>
      </c>
      <c r="J174" s="328">
        <v>0</v>
      </c>
      <c r="K174" s="328">
        <v>0</v>
      </c>
      <c r="L174" s="328">
        <v>0</v>
      </c>
    </row>
    <row r="175" spans="1:18" ht="51" hidden="1" customHeight="1" collapsed="1">
      <c r="A175" s="277">
        <v>2</v>
      </c>
      <c r="B175" s="277">
        <v>9</v>
      </c>
      <c r="C175" s="277">
        <v>2</v>
      </c>
      <c r="D175" s="277">
        <v>2</v>
      </c>
      <c r="E175" s="277"/>
      <c r="F175" s="277"/>
      <c r="G175" s="244" t="s">
        <v>473</v>
      </c>
      <c r="H175" s="234">
        <v>146</v>
      </c>
      <c r="I175" s="324">
        <f>I176</f>
        <v>0</v>
      </c>
      <c r="J175" s="335">
        <f>J176</f>
        <v>0</v>
      </c>
      <c r="K175" s="324">
        <f>K176</f>
        <v>0</v>
      </c>
      <c r="L175" s="323">
        <f>L176</f>
        <v>0</v>
      </c>
    </row>
    <row r="176" spans="1:18" ht="51" hidden="1" customHeight="1" collapsed="1">
      <c r="A176" s="246">
        <v>2</v>
      </c>
      <c r="B176" s="242">
        <v>9</v>
      </c>
      <c r="C176" s="242">
        <v>2</v>
      </c>
      <c r="D176" s="242">
        <v>2</v>
      </c>
      <c r="E176" s="243">
        <v>1</v>
      </c>
      <c r="F176" s="245"/>
      <c r="G176" s="238" t="s">
        <v>474</v>
      </c>
      <c r="H176" s="234">
        <v>147</v>
      </c>
      <c r="I176" s="331">
        <f>SUM(I177:I179)</f>
        <v>0</v>
      </c>
      <c r="J176" s="331">
        <f>SUM(J177:J179)</f>
        <v>0</v>
      </c>
      <c r="K176" s="331">
        <f>SUM(K177:K179)</f>
        <v>0</v>
      </c>
      <c r="L176" s="331">
        <f>SUM(L177:L179)</f>
        <v>0</v>
      </c>
    </row>
    <row r="177" spans="1:12" ht="51" hidden="1" customHeight="1" collapsed="1">
      <c r="A177" s="246">
        <v>2</v>
      </c>
      <c r="B177" s="242">
        <v>9</v>
      </c>
      <c r="C177" s="242">
        <v>2</v>
      </c>
      <c r="D177" s="242">
        <v>2</v>
      </c>
      <c r="E177" s="242">
        <v>1</v>
      </c>
      <c r="F177" s="245">
        <v>1</v>
      </c>
      <c r="G177" s="278" t="s">
        <v>475</v>
      </c>
      <c r="H177" s="234">
        <v>148</v>
      </c>
      <c r="I177" s="328">
        <v>0</v>
      </c>
      <c r="J177" s="327">
        <v>0</v>
      </c>
      <c r="K177" s="327">
        <v>0</v>
      </c>
      <c r="L177" s="327">
        <v>0</v>
      </c>
    </row>
    <row r="178" spans="1:12" ht="63.75" hidden="1" customHeight="1" collapsed="1">
      <c r="A178" s="251">
        <v>2</v>
      </c>
      <c r="B178" s="253">
        <v>9</v>
      </c>
      <c r="C178" s="251">
        <v>2</v>
      </c>
      <c r="D178" s="252">
        <v>2</v>
      </c>
      <c r="E178" s="252">
        <v>1</v>
      </c>
      <c r="F178" s="254">
        <v>2</v>
      </c>
      <c r="G178" s="253" t="s">
        <v>476</v>
      </c>
      <c r="H178" s="234">
        <v>149</v>
      </c>
      <c r="I178" s="327">
        <v>0</v>
      </c>
      <c r="J178" s="329">
        <v>0</v>
      </c>
      <c r="K178" s="329">
        <v>0</v>
      </c>
      <c r="L178" s="329">
        <v>0</v>
      </c>
    </row>
    <row r="179" spans="1:12" ht="51" hidden="1" customHeight="1" collapsed="1">
      <c r="A179" s="242">
        <v>2</v>
      </c>
      <c r="B179" s="260">
        <v>9</v>
      </c>
      <c r="C179" s="257">
        <v>2</v>
      </c>
      <c r="D179" s="258">
        <v>2</v>
      </c>
      <c r="E179" s="258">
        <v>1</v>
      </c>
      <c r="F179" s="259">
        <v>3</v>
      </c>
      <c r="G179" s="260" t="s">
        <v>477</v>
      </c>
      <c r="H179" s="234">
        <v>150</v>
      </c>
      <c r="I179" s="347">
        <v>0</v>
      </c>
      <c r="J179" s="347">
        <v>0</v>
      </c>
      <c r="K179" s="347">
        <v>0</v>
      </c>
      <c r="L179" s="347">
        <v>0</v>
      </c>
    </row>
    <row r="180" spans="1:12" ht="76.5" hidden="1" customHeight="1" collapsed="1">
      <c r="A180" s="230">
        <v>3</v>
      </c>
      <c r="B180" s="232"/>
      <c r="C180" s="230"/>
      <c r="D180" s="231"/>
      <c r="E180" s="231"/>
      <c r="F180" s="233"/>
      <c r="G180" s="271" t="s">
        <v>126</v>
      </c>
      <c r="H180" s="234">
        <v>151</v>
      </c>
      <c r="I180" s="323">
        <f>SUM(I181+I234+I299)</f>
        <v>0</v>
      </c>
      <c r="J180" s="335">
        <f>SUM(J181+J234+J299)</f>
        <v>0</v>
      </c>
      <c r="K180" s="324">
        <f>SUM(K181+K234+K299)</f>
        <v>0</v>
      </c>
      <c r="L180" s="323">
        <f>SUM(L181+L234+L299)</f>
        <v>0</v>
      </c>
    </row>
    <row r="181" spans="1:12" ht="25.5" hidden="1" customHeight="1" collapsed="1">
      <c r="A181" s="266">
        <v>3</v>
      </c>
      <c r="B181" s="230">
        <v>1</v>
      </c>
      <c r="C181" s="249"/>
      <c r="D181" s="236"/>
      <c r="E181" s="236"/>
      <c r="F181" s="276"/>
      <c r="G181" s="264" t="s">
        <v>127</v>
      </c>
      <c r="H181" s="234">
        <v>152</v>
      </c>
      <c r="I181" s="323">
        <f>SUM(I182+I205+I212+I224+I228)</f>
        <v>0</v>
      </c>
      <c r="J181" s="330">
        <f>SUM(J182+J205+J212+J224+J228)</f>
        <v>0</v>
      </c>
      <c r="K181" s="330">
        <f>SUM(K182+K205+K212+K224+K228)</f>
        <v>0</v>
      </c>
      <c r="L181" s="330">
        <f>SUM(L182+L205+L212+L224+L228)</f>
        <v>0</v>
      </c>
    </row>
    <row r="182" spans="1:12" ht="25.5" hidden="1" customHeight="1" collapsed="1">
      <c r="A182" s="239">
        <v>3</v>
      </c>
      <c r="B182" s="238">
        <v>1</v>
      </c>
      <c r="C182" s="239">
        <v>1</v>
      </c>
      <c r="D182" s="237"/>
      <c r="E182" s="237"/>
      <c r="F182" s="279"/>
      <c r="G182" s="246" t="s">
        <v>128</v>
      </c>
      <c r="H182" s="234">
        <v>153</v>
      </c>
      <c r="I182" s="330">
        <f>SUM(I183+I186+I191+I197+I202)</f>
        <v>0</v>
      </c>
      <c r="J182" s="335">
        <f>SUM(J183+J186+J191+J197+J202)</f>
        <v>0</v>
      </c>
      <c r="K182" s="324">
        <f>SUM(K183+K186+K191+K197+K202)</f>
        <v>0</v>
      </c>
      <c r="L182" s="323">
        <f>SUM(L183+L186+L191+L197+L202)</f>
        <v>0</v>
      </c>
    </row>
    <row r="183" spans="1:12" hidden="1" collapsed="1">
      <c r="A183" s="242">
        <v>3</v>
      </c>
      <c r="B183" s="244">
        <v>1</v>
      </c>
      <c r="C183" s="242">
        <v>1</v>
      </c>
      <c r="D183" s="243">
        <v>1</v>
      </c>
      <c r="E183" s="243"/>
      <c r="F183" s="280"/>
      <c r="G183" s="246" t="s">
        <v>129</v>
      </c>
      <c r="H183" s="234">
        <v>154</v>
      </c>
      <c r="I183" s="323">
        <f t="shared" ref="I183:L184" si="18">I184</f>
        <v>0</v>
      </c>
      <c r="J183" s="336">
        <f t="shared" si="18"/>
        <v>0</v>
      </c>
      <c r="K183" s="331">
        <f t="shared" si="18"/>
        <v>0</v>
      </c>
      <c r="L183" s="330">
        <f t="shared" si="18"/>
        <v>0</v>
      </c>
    </row>
    <row r="184" spans="1:12" hidden="1" collapsed="1">
      <c r="A184" s="242">
        <v>3</v>
      </c>
      <c r="B184" s="244">
        <v>1</v>
      </c>
      <c r="C184" s="242">
        <v>1</v>
      </c>
      <c r="D184" s="243">
        <v>1</v>
      </c>
      <c r="E184" s="243">
        <v>1</v>
      </c>
      <c r="F184" s="267"/>
      <c r="G184" s="246" t="s">
        <v>129</v>
      </c>
      <c r="H184" s="234">
        <v>155</v>
      </c>
      <c r="I184" s="330">
        <f t="shared" si="18"/>
        <v>0</v>
      </c>
      <c r="J184" s="323">
        <f t="shared" si="18"/>
        <v>0</v>
      </c>
      <c r="K184" s="323">
        <f t="shared" si="18"/>
        <v>0</v>
      </c>
      <c r="L184" s="323">
        <f t="shared" si="18"/>
        <v>0</v>
      </c>
    </row>
    <row r="185" spans="1:12" hidden="1" collapsed="1">
      <c r="A185" s="242">
        <v>3</v>
      </c>
      <c r="B185" s="244">
        <v>1</v>
      </c>
      <c r="C185" s="242">
        <v>1</v>
      </c>
      <c r="D185" s="243">
        <v>1</v>
      </c>
      <c r="E185" s="243">
        <v>1</v>
      </c>
      <c r="F185" s="267">
        <v>1</v>
      </c>
      <c r="G185" s="246" t="s">
        <v>129</v>
      </c>
      <c r="H185" s="234">
        <v>156</v>
      </c>
      <c r="I185" s="329">
        <v>0</v>
      </c>
      <c r="J185" s="329">
        <v>0</v>
      </c>
      <c r="K185" s="329">
        <v>0</v>
      </c>
      <c r="L185" s="329">
        <v>0</v>
      </c>
    </row>
    <row r="186" spans="1:12" hidden="1" collapsed="1">
      <c r="A186" s="239">
        <v>3</v>
      </c>
      <c r="B186" s="237">
        <v>1</v>
      </c>
      <c r="C186" s="237">
        <v>1</v>
      </c>
      <c r="D186" s="237">
        <v>2</v>
      </c>
      <c r="E186" s="237"/>
      <c r="F186" s="240"/>
      <c r="G186" s="238" t="s">
        <v>130</v>
      </c>
      <c r="H186" s="234">
        <v>157</v>
      </c>
      <c r="I186" s="330">
        <f>I187</f>
        <v>0</v>
      </c>
      <c r="J186" s="336">
        <f>J187</f>
        <v>0</v>
      </c>
      <c r="K186" s="331">
        <f>K187</f>
        <v>0</v>
      </c>
      <c r="L186" s="330">
        <f>L187</f>
        <v>0</v>
      </c>
    </row>
    <row r="187" spans="1:12" hidden="1" collapsed="1">
      <c r="A187" s="242">
        <v>3</v>
      </c>
      <c r="B187" s="243">
        <v>1</v>
      </c>
      <c r="C187" s="243">
        <v>1</v>
      </c>
      <c r="D187" s="243">
        <v>2</v>
      </c>
      <c r="E187" s="243">
        <v>1</v>
      </c>
      <c r="F187" s="245"/>
      <c r="G187" s="238" t="s">
        <v>130</v>
      </c>
      <c r="H187" s="234">
        <v>158</v>
      </c>
      <c r="I187" s="323">
        <f>SUM(I188:I190)</f>
        <v>0</v>
      </c>
      <c r="J187" s="335">
        <f>SUM(J188:J190)</f>
        <v>0</v>
      </c>
      <c r="K187" s="324">
        <f>SUM(K188:K190)</f>
        <v>0</v>
      </c>
      <c r="L187" s="323">
        <f>SUM(L188:L190)</f>
        <v>0</v>
      </c>
    </row>
    <row r="188" spans="1:12" hidden="1" collapsed="1">
      <c r="A188" s="239">
        <v>3</v>
      </c>
      <c r="B188" s="237">
        <v>1</v>
      </c>
      <c r="C188" s="237">
        <v>1</v>
      </c>
      <c r="D188" s="237">
        <v>2</v>
      </c>
      <c r="E188" s="237">
        <v>1</v>
      </c>
      <c r="F188" s="240">
        <v>1</v>
      </c>
      <c r="G188" s="238" t="s">
        <v>131</v>
      </c>
      <c r="H188" s="234">
        <v>159</v>
      </c>
      <c r="I188" s="327">
        <v>0</v>
      </c>
      <c r="J188" s="327">
        <v>0</v>
      </c>
      <c r="K188" s="327">
        <v>0</v>
      </c>
      <c r="L188" s="347">
        <v>0</v>
      </c>
    </row>
    <row r="189" spans="1:12" ht="25.5" hidden="1" customHeight="1" collapsed="1">
      <c r="A189" s="242">
        <v>3</v>
      </c>
      <c r="B189" s="243">
        <v>1</v>
      </c>
      <c r="C189" s="243">
        <v>1</v>
      </c>
      <c r="D189" s="243">
        <v>2</v>
      </c>
      <c r="E189" s="243">
        <v>1</v>
      </c>
      <c r="F189" s="245">
        <v>2</v>
      </c>
      <c r="G189" s="244" t="s">
        <v>132</v>
      </c>
      <c r="H189" s="234">
        <v>160</v>
      </c>
      <c r="I189" s="329">
        <v>0</v>
      </c>
      <c r="J189" s="329">
        <v>0</v>
      </c>
      <c r="K189" s="329">
        <v>0</v>
      </c>
      <c r="L189" s="329">
        <v>0</v>
      </c>
    </row>
    <row r="190" spans="1:12" ht="25.5" hidden="1" customHeight="1" collapsed="1">
      <c r="A190" s="239">
        <v>3</v>
      </c>
      <c r="B190" s="237">
        <v>1</v>
      </c>
      <c r="C190" s="237">
        <v>1</v>
      </c>
      <c r="D190" s="237">
        <v>2</v>
      </c>
      <c r="E190" s="237">
        <v>1</v>
      </c>
      <c r="F190" s="240">
        <v>3</v>
      </c>
      <c r="G190" s="238" t="s">
        <v>133</v>
      </c>
      <c r="H190" s="234">
        <v>161</v>
      </c>
      <c r="I190" s="327">
        <v>0</v>
      </c>
      <c r="J190" s="327">
        <v>0</v>
      </c>
      <c r="K190" s="327">
        <v>0</v>
      </c>
      <c r="L190" s="347">
        <v>0</v>
      </c>
    </row>
    <row r="191" spans="1:12" hidden="1" collapsed="1">
      <c r="A191" s="242">
        <v>3</v>
      </c>
      <c r="B191" s="243">
        <v>1</v>
      </c>
      <c r="C191" s="243">
        <v>1</v>
      </c>
      <c r="D191" s="243">
        <v>3</v>
      </c>
      <c r="E191" s="243"/>
      <c r="F191" s="245"/>
      <c r="G191" s="244" t="s">
        <v>134</v>
      </c>
      <c r="H191" s="234">
        <v>162</v>
      </c>
      <c r="I191" s="323">
        <f>I192</f>
        <v>0</v>
      </c>
      <c r="J191" s="335">
        <f>J192</f>
        <v>0</v>
      </c>
      <c r="K191" s="324">
        <f>K192</f>
        <v>0</v>
      </c>
      <c r="L191" s="323">
        <f>L192</f>
        <v>0</v>
      </c>
    </row>
    <row r="192" spans="1:12" hidden="1" collapsed="1">
      <c r="A192" s="242">
        <v>3</v>
      </c>
      <c r="B192" s="243">
        <v>1</v>
      </c>
      <c r="C192" s="243">
        <v>1</v>
      </c>
      <c r="D192" s="243">
        <v>3</v>
      </c>
      <c r="E192" s="243">
        <v>1</v>
      </c>
      <c r="F192" s="245"/>
      <c r="G192" s="244" t="s">
        <v>134</v>
      </c>
      <c r="H192" s="234">
        <v>163</v>
      </c>
      <c r="I192" s="323">
        <f>SUM(I193:I196)</f>
        <v>0</v>
      </c>
      <c r="J192" s="323">
        <f>SUM(J193:J196)</f>
        <v>0</v>
      </c>
      <c r="K192" s="323">
        <f>SUM(K193:K196)</f>
        <v>0</v>
      </c>
      <c r="L192" s="323">
        <f>SUM(L193:L196)</f>
        <v>0</v>
      </c>
    </row>
    <row r="193" spans="1:12" hidden="1" collapsed="1">
      <c r="A193" s="242">
        <v>3</v>
      </c>
      <c r="B193" s="243">
        <v>1</v>
      </c>
      <c r="C193" s="243">
        <v>1</v>
      </c>
      <c r="D193" s="243">
        <v>3</v>
      </c>
      <c r="E193" s="243">
        <v>1</v>
      </c>
      <c r="F193" s="245">
        <v>1</v>
      </c>
      <c r="G193" s="244" t="s">
        <v>135</v>
      </c>
      <c r="H193" s="234">
        <v>164</v>
      </c>
      <c r="I193" s="329">
        <v>0</v>
      </c>
      <c r="J193" s="329">
        <v>0</v>
      </c>
      <c r="K193" s="329">
        <v>0</v>
      </c>
      <c r="L193" s="347">
        <v>0</v>
      </c>
    </row>
    <row r="194" spans="1:12" ht="25.5" hidden="1" customHeight="1" collapsed="1">
      <c r="A194" s="242">
        <v>3</v>
      </c>
      <c r="B194" s="243">
        <v>1</v>
      </c>
      <c r="C194" s="243">
        <v>1</v>
      </c>
      <c r="D194" s="243">
        <v>3</v>
      </c>
      <c r="E194" s="243">
        <v>1</v>
      </c>
      <c r="F194" s="245">
        <v>2</v>
      </c>
      <c r="G194" s="244" t="s">
        <v>136</v>
      </c>
      <c r="H194" s="234">
        <v>165</v>
      </c>
      <c r="I194" s="327">
        <v>0</v>
      </c>
      <c r="J194" s="329">
        <v>0</v>
      </c>
      <c r="K194" s="329">
        <v>0</v>
      </c>
      <c r="L194" s="329">
        <v>0</v>
      </c>
    </row>
    <row r="195" spans="1:12" ht="25.5" hidden="1" customHeight="1" collapsed="1">
      <c r="A195" s="242">
        <v>3</v>
      </c>
      <c r="B195" s="243">
        <v>1</v>
      </c>
      <c r="C195" s="243">
        <v>1</v>
      </c>
      <c r="D195" s="243">
        <v>3</v>
      </c>
      <c r="E195" s="243">
        <v>1</v>
      </c>
      <c r="F195" s="245">
        <v>3</v>
      </c>
      <c r="G195" s="246" t="s">
        <v>137</v>
      </c>
      <c r="H195" s="234">
        <v>166</v>
      </c>
      <c r="I195" s="327">
        <v>0</v>
      </c>
      <c r="J195" s="334">
        <v>0</v>
      </c>
      <c r="K195" s="334">
        <v>0</v>
      </c>
      <c r="L195" s="334">
        <v>0</v>
      </c>
    </row>
    <row r="196" spans="1:12" ht="26.25" hidden="1" customHeight="1" collapsed="1">
      <c r="A196" s="251">
        <v>3</v>
      </c>
      <c r="B196" s="252">
        <v>1</v>
      </c>
      <c r="C196" s="252">
        <v>1</v>
      </c>
      <c r="D196" s="252">
        <v>3</v>
      </c>
      <c r="E196" s="252">
        <v>1</v>
      </c>
      <c r="F196" s="254">
        <v>4</v>
      </c>
      <c r="G196" s="274" t="s">
        <v>344</v>
      </c>
      <c r="H196" s="234">
        <v>167</v>
      </c>
      <c r="I196" s="348">
        <v>0</v>
      </c>
      <c r="J196" s="349">
        <v>0</v>
      </c>
      <c r="K196" s="329">
        <v>0</v>
      </c>
      <c r="L196" s="329">
        <v>0</v>
      </c>
    </row>
    <row r="197" spans="1:12" ht="25.5" hidden="1" customHeight="1" collapsed="1">
      <c r="A197" s="251">
        <v>3</v>
      </c>
      <c r="B197" s="252">
        <v>1</v>
      </c>
      <c r="C197" s="252">
        <v>1</v>
      </c>
      <c r="D197" s="252">
        <v>4</v>
      </c>
      <c r="E197" s="252"/>
      <c r="F197" s="254"/>
      <c r="G197" s="253" t="s">
        <v>138</v>
      </c>
      <c r="H197" s="234">
        <v>168</v>
      </c>
      <c r="I197" s="323">
        <f>I198</f>
        <v>0</v>
      </c>
      <c r="J197" s="337">
        <f>J198</f>
        <v>0</v>
      </c>
      <c r="K197" s="325">
        <f>K198</f>
        <v>0</v>
      </c>
      <c r="L197" s="326">
        <f>L198</f>
        <v>0</v>
      </c>
    </row>
    <row r="198" spans="1:12" ht="25.5" hidden="1" customHeight="1" collapsed="1">
      <c r="A198" s="242">
        <v>3</v>
      </c>
      <c r="B198" s="243">
        <v>1</v>
      </c>
      <c r="C198" s="243">
        <v>1</v>
      </c>
      <c r="D198" s="243">
        <v>4</v>
      </c>
      <c r="E198" s="243">
        <v>1</v>
      </c>
      <c r="F198" s="245"/>
      <c r="G198" s="253" t="s">
        <v>138</v>
      </c>
      <c r="H198" s="234">
        <v>169</v>
      </c>
      <c r="I198" s="330">
        <f>SUM(I199:I201)</f>
        <v>0</v>
      </c>
      <c r="J198" s="335">
        <f>SUM(J199:J201)</f>
        <v>0</v>
      </c>
      <c r="K198" s="324">
        <f>SUM(K199:K201)</f>
        <v>0</v>
      </c>
      <c r="L198" s="323">
        <f>SUM(L199:L201)</f>
        <v>0</v>
      </c>
    </row>
    <row r="199" spans="1:12" hidden="1" collapsed="1">
      <c r="A199" s="242">
        <v>3</v>
      </c>
      <c r="B199" s="243">
        <v>1</v>
      </c>
      <c r="C199" s="243">
        <v>1</v>
      </c>
      <c r="D199" s="243">
        <v>4</v>
      </c>
      <c r="E199" s="243">
        <v>1</v>
      </c>
      <c r="F199" s="245">
        <v>1</v>
      </c>
      <c r="G199" s="244" t="s">
        <v>139</v>
      </c>
      <c r="H199" s="234">
        <v>170</v>
      </c>
      <c r="I199" s="329">
        <v>0</v>
      </c>
      <c r="J199" s="329">
        <v>0</v>
      </c>
      <c r="K199" s="329">
        <v>0</v>
      </c>
      <c r="L199" s="347">
        <v>0</v>
      </c>
    </row>
    <row r="200" spans="1:12" ht="25.5" hidden="1" customHeight="1" collapsed="1">
      <c r="A200" s="239">
        <v>3</v>
      </c>
      <c r="B200" s="237">
        <v>1</v>
      </c>
      <c r="C200" s="237">
        <v>1</v>
      </c>
      <c r="D200" s="237">
        <v>4</v>
      </c>
      <c r="E200" s="237">
        <v>1</v>
      </c>
      <c r="F200" s="240">
        <v>2</v>
      </c>
      <c r="G200" s="238" t="s">
        <v>140</v>
      </c>
      <c r="H200" s="234">
        <v>171</v>
      </c>
      <c r="I200" s="327">
        <v>0</v>
      </c>
      <c r="J200" s="327">
        <v>0</v>
      </c>
      <c r="K200" s="328">
        <v>0</v>
      </c>
      <c r="L200" s="329">
        <v>0</v>
      </c>
    </row>
    <row r="201" spans="1:12" hidden="1" collapsed="1">
      <c r="A201" s="242">
        <v>3</v>
      </c>
      <c r="B201" s="243">
        <v>1</v>
      </c>
      <c r="C201" s="243">
        <v>1</v>
      </c>
      <c r="D201" s="243">
        <v>4</v>
      </c>
      <c r="E201" s="243">
        <v>1</v>
      </c>
      <c r="F201" s="245">
        <v>3</v>
      </c>
      <c r="G201" s="244" t="s">
        <v>141</v>
      </c>
      <c r="H201" s="234">
        <v>172</v>
      </c>
      <c r="I201" s="327">
        <v>0</v>
      </c>
      <c r="J201" s="327">
        <v>0</v>
      </c>
      <c r="K201" s="327">
        <v>0</v>
      </c>
      <c r="L201" s="329">
        <v>0</v>
      </c>
    </row>
    <row r="202" spans="1:12" ht="25.5" hidden="1" customHeight="1" collapsed="1">
      <c r="A202" s="242">
        <v>3</v>
      </c>
      <c r="B202" s="243">
        <v>1</v>
      </c>
      <c r="C202" s="243">
        <v>1</v>
      </c>
      <c r="D202" s="243">
        <v>5</v>
      </c>
      <c r="E202" s="243"/>
      <c r="F202" s="245"/>
      <c r="G202" s="244" t="s">
        <v>142</v>
      </c>
      <c r="H202" s="234">
        <v>173</v>
      </c>
      <c r="I202" s="323">
        <f t="shared" ref="I202:L203" si="19">I203</f>
        <v>0</v>
      </c>
      <c r="J202" s="335">
        <f t="shared" si="19"/>
        <v>0</v>
      </c>
      <c r="K202" s="324">
        <f t="shared" si="19"/>
        <v>0</v>
      </c>
      <c r="L202" s="323">
        <f t="shared" si="19"/>
        <v>0</v>
      </c>
    </row>
    <row r="203" spans="1:12" ht="25.5" hidden="1" customHeight="1" collapsed="1">
      <c r="A203" s="251">
        <v>3</v>
      </c>
      <c r="B203" s="252">
        <v>1</v>
      </c>
      <c r="C203" s="252">
        <v>1</v>
      </c>
      <c r="D203" s="252">
        <v>5</v>
      </c>
      <c r="E203" s="252">
        <v>1</v>
      </c>
      <c r="F203" s="254"/>
      <c r="G203" s="244" t="s">
        <v>142</v>
      </c>
      <c r="H203" s="234">
        <v>174</v>
      </c>
      <c r="I203" s="324">
        <f t="shared" si="19"/>
        <v>0</v>
      </c>
      <c r="J203" s="324">
        <f t="shared" si="19"/>
        <v>0</v>
      </c>
      <c r="K203" s="324">
        <f t="shared" si="19"/>
        <v>0</v>
      </c>
      <c r="L203" s="324">
        <f t="shared" si="19"/>
        <v>0</v>
      </c>
    </row>
    <row r="204" spans="1:12" ht="25.5" hidden="1" customHeight="1" collapsed="1">
      <c r="A204" s="242">
        <v>3</v>
      </c>
      <c r="B204" s="243">
        <v>1</v>
      </c>
      <c r="C204" s="243">
        <v>1</v>
      </c>
      <c r="D204" s="243">
        <v>5</v>
      </c>
      <c r="E204" s="243">
        <v>1</v>
      </c>
      <c r="F204" s="245">
        <v>1</v>
      </c>
      <c r="G204" s="244" t="s">
        <v>142</v>
      </c>
      <c r="H204" s="234">
        <v>175</v>
      </c>
      <c r="I204" s="327">
        <v>0</v>
      </c>
      <c r="J204" s="329">
        <v>0</v>
      </c>
      <c r="K204" s="329">
        <v>0</v>
      </c>
      <c r="L204" s="329">
        <v>0</v>
      </c>
    </row>
    <row r="205" spans="1:12" ht="25.5" hidden="1" customHeight="1" collapsed="1">
      <c r="A205" s="251">
        <v>3</v>
      </c>
      <c r="B205" s="252">
        <v>1</v>
      </c>
      <c r="C205" s="252">
        <v>2</v>
      </c>
      <c r="D205" s="252"/>
      <c r="E205" s="252"/>
      <c r="F205" s="254"/>
      <c r="G205" s="253" t="s">
        <v>143</v>
      </c>
      <c r="H205" s="234">
        <v>176</v>
      </c>
      <c r="I205" s="323">
        <f t="shared" ref="I205:L206" si="20">I206</f>
        <v>0</v>
      </c>
      <c r="J205" s="337">
        <f t="shared" si="20"/>
        <v>0</v>
      </c>
      <c r="K205" s="325">
        <f t="shared" si="20"/>
        <v>0</v>
      </c>
      <c r="L205" s="326">
        <f t="shared" si="20"/>
        <v>0</v>
      </c>
    </row>
    <row r="206" spans="1:12" ht="25.5" hidden="1" customHeight="1" collapsed="1">
      <c r="A206" s="242">
        <v>3</v>
      </c>
      <c r="B206" s="243">
        <v>1</v>
      </c>
      <c r="C206" s="243">
        <v>2</v>
      </c>
      <c r="D206" s="243">
        <v>1</v>
      </c>
      <c r="E206" s="243"/>
      <c r="F206" s="245"/>
      <c r="G206" s="253" t="s">
        <v>143</v>
      </c>
      <c r="H206" s="234">
        <v>177</v>
      </c>
      <c r="I206" s="330">
        <f t="shared" si="20"/>
        <v>0</v>
      </c>
      <c r="J206" s="335">
        <f t="shared" si="20"/>
        <v>0</v>
      </c>
      <c r="K206" s="324">
        <f t="shared" si="20"/>
        <v>0</v>
      </c>
      <c r="L206" s="323">
        <f t="shared" si="20"/>
        <v>0</v>
      </c>
    </row>
    <row r="207" spans="1:12" ht="25.5" hidden="1" customHeight="1" collapsed="1">
      <c r="A207" s="239">
        <v>3</v>
      </c>
      <c r="B207" s="237">
        <v>1</v>
      </c>
      <c r="C207" s="237">
        <v>2</v>
      </c>
      <c r="D207" s="237">
        <v>1</v>
      </c>
      <c r="E207" s="237">
        <v>1</v>
      </c>
      <c r="F207" s="240"/>
      <c r="G207" s="253" t="s">
        <v>143</v>
      </c>
      <c r="H207" s="234">
        <v>178</v>
      </c>
      <c r="I207" s="323">
        <f>SUM(I208:I211)</f>
        <v>0</v>
      </c>
      <c r="J207" s="336">
        <f>SUM(J208:J211)</f>
        <v>0</v>
      </c>
      <c r="K207" s="331">
        <f>SUM(K208:K211)</f>
        <v>0</v>
      </c>
      <c r="L207" s="330">
        <f>SUM(L208:L211)</f>
        <v>0</v>
      </c>
    </row>
    <row r="208" spans="1:12" ht="38.25" hidden="1" customHeight="1" collapsed="1">
      <c r="A208" s="242">
        <v>3</v>
      </c>
      <c r="B208" s="243">
        <v>1</v>
      </c>
      <c r="C208" s="243">
        <v>2</v>
      </c>
      <c r="D208" s="243">
        <v>1</v>
      </c>
      <c r="E208" s="243">
        <v>1</v>
      </c>
      <c r="F208" s="245">
        <v>2</v>
      </c>
      <c r="G208" s="244" t="s">
        <v>144</v>
      </c>
      <c r="H208" s="234">
        <v>179</v>
      </c>
      <c r="I208" s="329">
        <v>0</v>
      </c>
      <c r="J208" s="329">
        <v>0</v>
      </c>
      <c r="K208" s="329">
        <v>0</v>
      </c>
      <c r="L208" s="329">
        <v>0</v>
      </c>
    </row>
    <row r="209" spans="1:16" hidden="1" collapsed="1">
      <c r="A209" s="242">
        <v>3</v>
      </c>
      <c r="B209" s="243">
        <v>1</v>
      </c>
      <c r="C209" s="243">
        <v>2</v>
      </c>
      <c r="D209" s="242">
        <v>1</v>
      </c>
      <c r="E209" s="243">
        <v>1</v>
      </c>
      <c r="F209" s="245">
        <v>3</v>
      </c>
      <c r="G209" s="244" t="s">
        <v>145</v>
      </c>
      <c r="H209" s="234">
        <v>180</v>
      </c>
      <c r="I209" s="329">
        <v>0</v>
      </c>
      <c r="J209" s="329">
        <v>0</v>
      </c>
      <c r="K209" s="329">
        <v>0</v>
      </c>
      <c r="L209" s="329">
        <v>0</v>
      </c>
    </row>
    <row r="210" spans="1:16" ht="25.5" hidden="1" customHeight="1" collapsed="1">
      <c r="A210" s="242">
        <v>3</v>
      </c>
      <c r="B210" s="243">
        <v>1</v>
      </c>
      <c r="C210" s="243">
        <v>2</v>
      </c>
      <c r="D210" s="242">
        <v>1</v>
      </c>
      <c r="E210" s="243">
        <v>1</v>
      </c>
      <c r="F210" s="245">
        <v>4</v>
      </c>
      <c r="G210" s="244" t="s">
        <v>146</v>
      </c>
      <c r="H210" s="234">
        <v>181</v>
      </c>
      <c r="I210" s="329">
        <v>0</v>
      </c>
      <c r="J210" s="329">
        <v>0</v>
      </c>
      <c r="K210" s="329">
        <v>0</v>
      </c>
      <c r="L210" s="329">
        <v>0</v>
      </c>
    </row>
    <row r="211" spans="1:16" ht="25.5" hidden="1" customHeight="1" collapsed="1">
      <c r="A211" s="251">
        <v>3</v>
      </c>
      <c r="B211" s="258">
        <v>1</v>
      </c>
      <c r="C211" s="258">
        <v>2</v>
      </c>
      <c r="D211" s="257">
        <v>1</v>
      </c>
      <c r="E211" s="258">
        <v>1</v>
      </c>
      <c r="F211" s="259">
        <v>5</v>
      </c>
      <c r="G211" s="260" t="s">
        <v>147</v>
      </c>
      <c r="H211" s="234">
        <v>182</v>
      </c>
      <c r="I211" s="329">
        <v>0</v>
      </c>
      <c r="J211" s="329">
        <v>0</v>
      </c>
      <c r="K211" s="329">
        <v>0</v>
      </c>
      <c r="L211" s="347">
        <v>0</v>
      </c>
    </row>
    <row r="212" spans="1:16" hidden="1" collapsed="1">
      <c r="A212" s="242">
        <v>3</v>
      </c>
      <c r="B212" s="243">
        <v>1</v>
      </c>
      <c r="C212" s="243">
        <v>3</v>
      </c>
      <c r="D212" s="242"/>
      <c r="E212" s="243"/>
      <c r="F212" s="245"/>
      <c r="G212" s="244" t="s">
        <v>148</v>
      </c>
      <c r="H212" s="234">
        <v>183</v>
      </c>
      <c r="I212" s="323">
        <f>SUM(I213+I216)</f>
        <v>0</v>
      </c>
      <c r="J212" s="335">
        <f>SUM(J213+J216)</f>
        <v>0</v>
      </c>
      <c r="K212" s="324">
        <f>SUM(K213+K216)</f>
        <v>0</v>
      </c>
      <c r="L212" s="323">
        <f>SUM(L213+L216)</f>
        <v>0</v>
      </c>
    </row>
    <row r="213" spans="1:16" ht="25.5" hidden="1" customHeight="1" collapsed="1">
      <c r="A213" s="239">
        <v>3</v>
      </c>
      <c r="B213" s="237">
        <v>1</v>
      </c>
      <c r="C213" s="237">
        <v>3</v>
      </c>
      <c r="D213" s="239">
        <v>1</v>
      </c>
      <c r="E213" s="242"/>
      <c r="F213" s="240"/>
      <c r="G213" s="238" t="s">
        <v>149</v>
      </c>
      <c r="H213" s="234">
        <v>184</v>
      </c>
      <c r="I213" s="330">
        <f t="shared" ref="I213:L214" si="21">I214</f>
        <v>0</v>
      </c>
      <c r="J213" s="336">
        <f t="shared" si="21"/>
        <v>0</v>
      </c>
      <c r="K213" s="331">
        <f t="shared" si="21"/>
        <v>0</v>
      </c>
      <c r="L213" s="330">
        <f t="shared" si="21"/>
        <v>0</v>
      </c>
    </row>
    <row r="214" spans="1:16" ht="25.5" hidden="1" customHeight="1" collapsed="1">
      <c r="A214" s="242">
        <v>3</v>
      </c>
      <c r="B214" s="243">
        <v>1</v>
      </c>
      <c r="C214" s="243">
        <v>3</v>
      </c>
      <c r="D214" s="242">
        <v>1</v>
      </c>
      <c r="E214" s="242">
        <v>1</v>
      </c>
      <c r="F214" s="245"/>
      <c r="G214" s="238" t="s">
        <v>149</v>
      </c>
      <c r="H214" s="234">
        <v>185</v>
      </c>
      <c r="I214" s="323">
        <f t="shared" si="21"/>
        <v>0</v>
      </c>
      <c r="J214" s="335">
        <f t="shared" si="21"/>
        <v>0</v>
      </c>
      <c r="K214" s="324">
        <f t="shared" si="21"/>
        <v>0</v>
      </c>
      <c r="L214" s="323">
        <f t="shared" si="21"/>
        <v>0</v>
      </c>
    </row>
    <row r="215" spans="1:16" ht="25.5" hidden="1" customHeight="1" collapsed="1">
      <c r="A215" s="242">
        <v>3</v>
      </c>
      <c r="B215" s="244">
        <v>1</v>
      </c>
      <c r="C215" s="242">
        <v>3</v>
      </c>
      <c r="D215" s="243">
        <v>1</v>
      </c>
      <c r="E215" s="243">
        <v>1</v>
      </c>
      <c r="F215" s="245">
        <v>1</v>
      </c>
      <c r="G215" s="238" t="s">
        <v>149</v>
      </c>
      <c r="H215" s="234">
        <v>186</v>
      </c>
      <c r="I215" s="347">
        <v>0</v>
      </c>
      <c r="J215" s="347">
        <v>0</v>
      </c>
      <c r="K215" s="347">
        <v>0</v>
      </c>
      <c r="L215" s="347">
        <v>0</v>
      </c>
    </row>
    <row r="216" spans="1:16" hidden="1" collapsed="1">
      <c r="A216" s="242">
        <v>3</v>
      </c>
      <c r="B216" s="244">
        <v>1</v>
      </c>
      <c r="C216" s="242">
        <v>3</v>
      </c>
      <c r="D216" s="243">
        <v>2</v>
      </c>
      <c r="E216" s="243"/>
      <c r="F216" s="245"/>
      <c r="G216" s="244" t="s">
        <v>150</v>
      </c>
      <c r="H216" s="234">
        <v>187</v>
      </c>
      <c r="I216" s="323">
        <f>I217</f>
        <v>0</v>
      </c>
      <c r="J216" s="335">
        <f>J217</f>
        <v>0</v>
      </c>
      <c r="K216" s="324">
        <f>K217</f>
        <v>0</v>
      </c>
      <c r="L216" s="323">
        <f>L217</f>
        <v>0</v>
      </c>
    </row>
    <row r="217" spans="1:16" hidden="1" collapsed="1">
      <c r="A217" s="239">
        <v>3</v>
      </c>
      <c r="B217" s="238">
        <v>1</v>
      </c>
      <c r="C217" s="239">
        <v>3</v>
      </c>
      <c r="D217" s="237">
        <v>2</v>
      </c>
      <c r="E217" s="237">
        <v>1</v>
      </c>
      <c r="F217" s="240"/>
      <c r="G217" s="244" t="s">
        <v>150</v>
      </c>
      <c r="H217" s="234">
        <v>188</v>
      </c>
      <c r="I217" s="323">
        <f t="shared" ref="I217:P217" si="22">SUM(I218:I223)</f>
        <v>0</v>
      </c>
      <c r="J217" s="323">
        <f t="shared" si="22"/>
        <v>0</v>
      </c>
      <c r="K217" s="323">
        <f t="shared" si="22"/>
        <v>0</v>
      </c>
      <c r="L217" s="323">
        <f t="shared" si="22"/>
        <v>0</v>
      </c>
      <c r="M217" s="350">
        <f t="shared" si="22"/>
        <v>0</v>
      </c>
      <c r="N217" s="350">
        <f t="shared" si="22"/>
        <v>0</v>
      </c>
      <c r="O217" s="350">
        <f t="shared" si="22"/>
        <v>0</v>
      </c>
      <c r="P217" s="350">
        <f t="shared" si="22"/>
        <v>0</v>
      </c>
    </row>
    <row r="218" spans="1:16" hidden="1" collapsed="1">
      <c r="A218" s="242">
        <v>3</v>
      </c>
      <c r="B218" s="244">
        <v>1</v>
      </c>
      <c r="C218" s="242">
        <v>3</v>
      </c>
      <c r="D218" s="243">
        <v>2</v>
      </c>
      <c r="E218" s="243">
        <v>1</v>
      </c>
      <c r="F218" s="245">
        <v>1</v>
      </c>
      <c r="G218" s="244" t="s">
        <v>151</v>
      </c>
      <c r="H218" s="234">
        <v>189</v>
      </c>
      <c r="I218" s="329">
        <v>0</v>
      </c>
      <c r="J218" s="329">
        <v>0</v>
      </c>
      <c r="K218" s="329">
        <v>0</v>
      </c>
      <c r="L218" s="347">
        <v>0</v>
      </c>
    </row>
    <row r="219" spans="1:16" ht="25.5" hidden="1" customHeight="1" collapsed="1">
      <c r="A219" s="242">
        <v>3</v>
      </c>
      <c r="B219" s="244">
        <v>1</v>
      </c>
      <c r="C219" s="242">
        <v>3</v>
      </c>
      <c r="D219" s="243">
        <v>2</v>
      </c>
      <c r="E219" s="243">
        <v>1</v>
      </c>
      <c r="F219" s="245">
        <v>2</v>
      </c>
      <c r="G219" s="244" t="s">
        <v>152</v>
      </c>
      <c r="H219" s="234">
        <v>190</v>
      </c>
      <c r="I219" s="329">
        <v>0</v>
      </c>
      <c r="J219" s="329">
        <v>0</v>
      </c>
      <c r="K219" s="329">
        <v>0</v>
      </c>
      <c r="L219" s="329">
        <v>0</v>
      </c>
    </row>
    <row r="220" spans="1:16" ht="25.5" hidden="1" customHeight="1" collapsed="1">
      <c r="A220" s="242">
        <v>3</v>
      </c>
      <c r="B220" s="244">
        <v>1</v>
      </c>
      <c r="C220" s="242">
        <v>3</v>
      </c>
      <c r="D220" s="243">
        <v>2</v>
      </c>
      <c r="E220" s="243">
        <v>1</v>
      </c>
      <c r="F220" s="245">
        <v>3</v>
      </c>
      <c r="G220" s="244" t="s">
        <v>153</v>
      </c>
      <c r="H220" s="234">
        <v>191</v>
      </c>
      <c r="I220" s="329">
        <v>0</v>
      </c>
      <c r="J220" s="329">
        <v>0</v>
      </c>
      <c r="K220" s="329">
        <v>0</v>
      </c>
      <c r="L220" s="329">
        <v>0</v>
      </c>
    </row>
    <row r="221" spans="1:16" ht="25.5" hidden="1" customHeight="1" collapsed="1">
      <c r="A221" s="242">
        <v>3</v>
      </c>
      <c r="B221" s="244">
        <v>1</v>
      </c>
      <c r="C221" s="242">
        <v>3</v>
      </c>
      <c r="D221" s="243">
        <v>2</v>
      </c>
      <c r="E221" s="243">
        <v>1</v>
      </c>
      <c r="F221" s="245">
        <v>4</v>
      </c>
      <c r="G221" s="244" t="s">
        <v>483</v>
      </c>
      <c r="H221" s="234">
        <v>192</v>
      </c>
      <c r="I221" s="329">
        <v>0</v>
      </c>
      <c r="J221" s="329">
        <v>0</v>
      </c>
      <c r="K221" s="329">
        <v>0</v>
      </c>
      <c r="L221" s="347">
        <v>0</v>
      </c>
    </row>
    <row r="222" spans="1:16" hidden="1" collapsed="1">
      <c r="A222" s="242">
        <v>3</v>
      </c>
      <c r="B222" s="244">
        <v>1</v>
      </c>
      <c r="C222" s="242">
        <v>3</v>
      </c>
      <c r="D222" s="243">
        <v>2</v>
      </c>
      <c r="E222" s="243">
        <v>1</v>
      </c>
      <c r="F222" s="245">
        <v>5</v>
      </c>
      <c r="G222" s="238" t="s">
        <v>154</v>
      </c>
      <c r="H222" s="234">
        <v>193</v>
      </c>
      <c r="I222" s="329">
        <v>0</v>
      </c>
      <c r="J222" s="329">
        <v>0</v>
      </c>
      <c r="K222" s="329">
        <v>0</v>
      </c>
      <c r="L222" s="329">
        <v>0</v>
      </c>
    </row>
    <row r="223" spans="1:16" hidden="1" collapsed="1">
      <c r="A223" s="242">
        <v>3</v>
      </c>
      <c r="B223" s="244">
        <v>1</v>
      </c>
      <c r="C223" s="242">
        <v>3</v>
      </c>
      <c r="D223" s="243">
        <v>2</v>
      </c>
      <c r="E223" s="243">
        <v>1</v>
      </c>
      <c r="F223" s="245">
        <v>6</v>
      </c>
      <c r="G223" s="238" t="s">
        <v>150</v>
      </c>
      <c r="H223" s="234">
        <v>194</v>
      </c>
      <c r="I223" s="329">
        <v>0</v>
      </c>
      <c r="J223" s="329">
        <v>0</v>
      </c>
      <c r="K223" s="329">
        <v>0</v>
      </c>
      <c r="L223" s="347">
        <v>0</v>
      </c>
    </row>
    <row r="224" spans="1:16" ht="25.5" hidden="1" customHeight="1" collapsed="1">
      <c r="A224" s="239">
        <v>3</v>
      </c>
      <c r="B224" s="237">
        <v>1</v>
      </c>
      <c r="C224" s="237">
        <v>4</v>
      </c>
      <c r="D224" s="237"/>
      <c r="E224" s="237"/>
      <c r="F224" s="240"/>
      <c r="G224" s="238" t="s">
        <v>155</v>
      </c>
      <c r="H224" s="234">
        <v>195</v>
      </c>
      <c r="I224" s="330">
        <f t="shared" ref="I224:L226" si="23">I225</f>
        <v>0</v>
      </c>
      <c r="J224" s="336">
        <f t="shared" si="23"/>
        <v>0</v>
      </c>
      <c r="K224" s="331">
        <f t="shared" si="23"/>
        <v>0</v>
      </c>
      <c r="L224" s="331">
        <f t="shared" si="23"/>
        <v>0</v>
      </c>
    </row>
    <row r="225" spans="1:12" ht="25.5" hidden="1" customHeight="1" collapsed="1">
      <c r="A225" s="251">
        <v>3</v>
      </c>
      <c r="B225" s="258">
        <v>1</v>
      </c>
      <c r="C225" s="258">
        <v>4</v>
      </c>
      <c r="D225" s="258">
        <v>1</v>
      </c>
      <c r="E225" s="258"/>
      <c r="F225" s="259"/>
      <c r="G225" s="238" t="s">
        <v>155</v>
      </c>
      <c r="H225" s="234">
        <v>196</v>
      </c>
      <c r="I225" s="332">
        <f t="shared" si="23"/>
        <v>0</v>
      </c>
      <c r="J225" s="341">
        <f t="shared" si="23"/>
        <v>0</v>
      </c>
      <c r="K225" s="333">
        <f t="shared" si="23"/>
        <v>0</v>
      </c>
      <c r="L225" s="333">
        <f t="shared" si="23"/>
        <v>0</v>
      </c>
    </row>
    <row r="226" spans="1:12" ht="25.5" hidden="1" customHeight="1" collapsed="1">
      <c r="A226" s="242">
        <v>3</v>
      </c>
      <c r="B226" s="243">
        <v>1</v>
      </c>
      <c r="C226" s="243">
        <v>4</v>
      </c>
      <c r="D226" s="243">
        <v>1</v>
      </c>
      <c r="E226" s="243">
        <v>1</v>
      </c>
      <c r="F226" s="245"/>
      <c r="G226" s="238" t="s">
        <v>156</v>
      </c>
      <c r="H226" s="234">
        <v>197</v>
      </c>
      <c r="I226" s="323">
        <f t="shared" si="23"/>
        <v>0</v>
      </c>
      <c r="J226" s="335">
        <f t="shared" si="23"/>
        <v>0</v>
      </c>
      <c r="K226" s="324">
        <f t="shared" si="23"/>
        <v>0</v>
      </c>
      <c r="L226" s="324">
        <f t="shared" si="23"/>
        <v>0</v>
      </c>
    </row>
    <row r="227" spans="1:12" ht="25.5" hidden="1" customHeight="1" collapsed="1">
      <c r="A227" s="246">
        <v>3</v>
      </c>
      <c r="B227" s="242">
        <v>1</v>
      </c>
      <c r="C227" s="243">
        <v>4</v>
      </c>
      <c r="D227" s="243">
        <v>1</v>
      </c>
      <c r="E227" s="243">
        <v>1</v>
      </c>
      <c r="F227" s="245">
        <v>1</v>
      </c>
      <c r="G227" s="238" t="s">
        <v>156</v>
      </c>
      <c r="H227" s="234">
        <v>198</v>
      </c>
      <c r="I227" s="329">
        <v>0</v>
      </c>
      <c r="J227" s="329">
        <v>0</v>
      </c>
      <c r="K227" s="329">
        <v>0</v>
      </c>
      <c r="L227" s="329">
        <v>0</v>
      </c>
    </row>
    <row r="228" spans="1:12" ht="25.5" hidden="1" customHeight="1" collapsed="1">
      <c r="A228" s="246">
        <v>3</v>
      </c>
      <c r="B228" s="243">
        <v>1</v>
      </c>
      <c r="C228" s="243">
        <v>5</v>
      </c>
      <c r="D228" s="243"/>
      <c r="E228" s="243"/>
      <c r="F228" s="245"/>
      <c r="G228" s="244" t="s">
        <v>157</v>
      </c>
      <c r="H228" s="234">
        <v>199</v>
      </c>
      <c r="I228" s="323">
        <f t="shared" ref="I228:L229" si="24">I229</f>
        <v>0</v>
      </c>
      <c r="J228" s="323">
        <f t="shared" si="24"/>
        <v>0</v>
      </c>
      <c r="K228" s="323">
        <f t="shared" si="24"/>
        <v>0</v>
      </c>
      <c r="L228" s="323">
        <f t="shared" si="24"/>
        <v>0</v>
      </c>
    </row>
    <row r="229" spans="1:12" ht="25.5" hidden="1" customHeight="1" collapsed="1">
      <c r="A229" s="246">
        <v>3</v>
      </c>
      <c r="B229" s="243">
        <v>1</v>
      </c>
      <c r="C229" s="243">
        <v>5</v>
      </c>
      <c r="D229" s="243">
        <v>1</v>
      </c>
      <c r="E229" s="243"/>
      <c r="F229" s="245"/>
      <c r="G229" s="244" t="s">
        <v>157</v>
      </c>
      <c r="H229" s="234">
        <v>200</v>
      </c>
      <c r="I229" s="323">
        <f t="shared" si="24"/>
        <v>0</v>
      </c>
      <c r="J229" s="323">
        <f t="shared" si="24"/>
        <v>0</v>
      </c>
      <c r="K229" s="323">
        <f t="shared" si="24"/>
        <v>0</v>
      </c>
      <c r="L229" s="323">
        <f t="shared" si="24"/>
        <v>0</v>
      </c>
    </row>
    <row r="230" spans="1:12" ht="25.5" hidden="1" customHeight="1" collapsed="1">
      <c r="A230" s="246">
        <v>3</v>
      </c>
      <c r="B230" s="243">
        <v>1</v>
      </c>
      <c r="C230" s="243">
        <v>5</v>
      </c>
      <c r="D230" s="243">
        <v>1</v>
      </c>
      <c r="E230" s="243">
        <v>1</v>
      </c>
      <c r="F230" s="245"/>
      <c r="G230" s="244" t="s">
        <v>157</v>
      </c>
      <c r="H230" s="234">
        <v>201</v>
      </c>
      <c r="I230" s="323">
        <f>SUM(I231:I233)</f>
        <v>0</v>
      </c>
      <c r="J230" s="323">
        <f>SUM(J231:J233)</f>
        <v>0</v>
      </c>
      <c r="K230" s="323">
        <f>SUM(K231:K233)</f>
        <v>0</v>
      </c>
      <c r="L230" s="323">
        <f>SUM(L231:L233)</f>
        <v>0</v>
      </c>
    </row>
    <row r="231" spans="1:12" hidden="1" collapsed="1">
      <c r="A231" s="246">
        <v>3</v>
      </c>
      <c r="B231" s="243">
        <v>1</v>
      </c>
      <c r="C231" s="243">
        <v>5</v>
      </c>
      <c r="D231" s="243">
        <v>1</v>
      </c>
      <c r="E231" s="243">
        <v>1</v>
      </c>
      <c r="F231" s="245">
        <v>1</v>
      </c>
      <c r="G231" s="278" t="s">
        <v>158</v>
      </c>
      <c r="H231" s="234">
        <v>202</v>
      </c>
      <c r="I231" s="329">
        <v>0</v>
      </c>
      <c r="J231" s="329">
        <v>0</v>
      </c>
      <c r="K231" s="329">
        <v>0</v>
      </c>
      <c r="L231" s="329">
        <v>0</v>
      </c>
    </row>
    <row r="232" spans="1:12" hidden="1" collapsed="1">
      <c r="A232" s="246">
        <v>3</v>
      </c>
      <c r="B232" s="243">
        <v>1</v>
      </c>
      <c r="C232" s="243">
        <v>5</v>
      </c>
      <c r="D232" s="243">
        <v>1</v>
      </c>
      <c r="E232" s="243">
        <v>1</v>
      </c>
      <c r="F232" s="245">
        <v>2</v>
      </c>
      <c r="G232" s="278" t="s">
        <v>159</v>
      </c>
      <c r="H232" s="234">
        <v>203</v>
      </c>
      <c r="I232" s="329">
        <v>0</v>
      </c>
      <c r="J232" s="329">
        <v>0</v>
      </c>
      <c r="K232" s="329">
        <v>0</v>
      </c>
      <c r="L232" s="329">
        <v>0</v>
      </c>
    </row>
    <row r="233" spans="1:12" ht="25.5" hidden="1" customHeight="1" collapsed="1">
      <c r="A233" s="246">
        <v>3</v>
      </c>
      <c r="B233" s="243">
        <v>1</v>
      </c>
      <c r="C233" s="243">
        <v>5</v>
      </c>
      <c r="D233" s="243">
        <v>1</v>
      </c>
      <c r="E233" s="243">
        <v>1</v>
      </c>
      <c r="F233" s="245">
        <v>3</v>
      </c>
      <c r="G233" s="278" t="s">
        <v>160</v>
      </c>
      <c r="H233" s="234">
        <v>204</v>
      </c>
      <c r="I233" s="329">
        <v>0</v>
      </c>
      <c r="J233" s="329">
        <v>0</v>
      </c>
      <c r="K233" s="329">
        <v>0</v>
      </c>
      <c r="L233" s="329">
        <v>0</v>
      </c>
    </row>
    <row r="234" spans="1:12" ht="38.25" hidden="1" customHeight="1" collapsed="1">
      <c r="A234" s="230">
        <v>3</v>
      </c>
      <c r="B234" s="231">
        <v>2</v>
      </c>
      <c r="C234" s="231"/>
      <c r="D234" s="231"/>
      <c r="E234" s="231"/>
      <c r="F234" s="233"/>
      <c r="G234" s="232" t="s">
        <v>458</v>
      </c>
      <c r="H234" s="234">
        <v>205</v>
      </c>
      <c r="I234" s="323">
        <f>SUM(I235+I267)</f>
        <v>0</v>
      </c>
      <c r="J234" s="335">
        <f>SUM(J235+J267)</f>
        <v>0</v>
      </c>
      <c r="K234" s="324">
        <f>SUM(K235+K267)</f>
        <v>0</v>
      </c>
      <c r="L234" s="324">
        <f>SUM(L235+L267)</f>
        <v>0</v>
      </c>
    </row>
    <row r="235" spans="1:12" ht="38.25" hidden="1" customHeight="1" collapsed="1">
      <c r="A235" s="251">
        <v>3</v>
      </c>
      <c r="B235" s="257">
        <v>2</v>
      </c>
      <c r="C235" s="258">
        <v>1</v>
      </c>
      <c r="D235" s="258"/>
      <c r="E235" s="258"/>
      <c r="F235" s="259"/>
      <c r="G235" s="260" t="s">
        <v>478</v>
      </c>
      <c r="H235" s="234">
        <v>206</v>
      </c>
      <c r="I235" s="332">
        <f>SUM(I236+I245+I249+I253+I257+I260+I263)</f>
        <v>0</v>
      </c>
      <c r="J235" s="341">
        <f>SUM(J236+J245+J249+J253+J257+J260+J263)</f>
        <v>0</v>
      </c>
      <c r="K235" s="333">
        <f>SUM(K236+K245+K249+K253+K257+K260+K263)</f>
        <v>0</v>
      </c>
      <c r="L235" s="333">
        <f>SUM(L236+L245+L249+L253+L257+L260+L263)</f>
        <v>0</v>
      </c>
    </row>
    <row r="236" spans="1:12" hidden="1" collapsed="1">
      <c r="A236" s="242">
        <v>3</v>
      </c>
      <c r="B236" s="243">
        <v>2</v>
      </c>
      <c r="C236" s="243">
        <v>1</v>
      </c>
      <c r="D236" s="243">
        <v>1</v>
      </c>
      <c r="E236" s="243"/>
      <c r="F236" s="245"/>
      <c r="G236" s="244" t="s">
        <v>161</v>
      </c>
      <c r="H236" s="234">
        <v>207</v>
      </c>
      <c r="I236" s="332">
        <f>I237</f>
        <v>0</v>
      </c>
      <c r="J236" s="332">
        <f>J237</f>
        <v>0</v>
      </c>
      <c r="K236" s="332">
        <f>K237</f>
        <v>0</v>
      </c>
      <c r="L236" s="332">
        <f>L237</f>
        <v>0</v>
      </c>
    </row>
    <row r="237" spans="1:12" hidden="1" collapsed="1">
      <c r="A237" s="242">
        <v>3</v>
      </c>
      <c r="B237" s="242">
        <v>2</v>
      </c>
      <c r="C237" s="243">
        <v>1</v>
      </c>
      <c r="D237" s="243">
        <v>1</v>
      </c>
      <c r="E237" s="243">
        <v>1</v>
      </c>
      <c r="F237" s="245"/>
      <c r="G237" s="244" t="s">
        <v>162</v>
      </c>
      <c r="H237" s="234">
        <v>208</v>
      </c>
      <c r="I237" s="323">
        <f>SUM(I238:I238)</f>
        <v>0</v>
      </c>
      <c r="J237" s="335">
        <f>SUM(J238:J238)</f>
        <v>0</v>
      </c>
      <c r="K237" s="324">
        <f>SUM(K238:K238)</f>
        <v>0</v>
      </c>
      <c r="L237" s="324">
        <f>SUM(L238:L238)</f>
        <v>0</v>
      </c>
    </row>
    <row r="238" spans="1:12" hidden="1" collapsed="1">
      <c r="A238" s="251">
        <v>3</v>
      </c>
      <c r="B238" s="251">
        <v>2</v>
      </c>
      <c r="C238" s="258">
        <v>1</v>
      </c>
      <c r="D238" s="258">
        <v>1</v>
      </c>
      <c r="E238" s="258">
        <v>1</v>
      </c>
      <c r="F238" s="259">
        <v>1</v>
      </c>
      <c r="G238" s="260" t="s">
        <v>162</v>
      </c>
      <c r="H238" s="234">
        <v>209</v>
      </c>
      <c r="I238" s="329">
        <v>0</v>
      </c>
      <c r="J238" s="329">
        <v>0</v>
      </c>
      <c r="K238" s="329">
        <v>0</v>
      </c>
      <c r="L238" s="329">
        <v>0</v>
      </c>
    </row>
    <row r="239" spans="1:12" hidden="1" collapsed="1">
      <c r="A239" s="251">
        <v>3</v>
      </c>
      <c r="B239" s="258">
        <v>2</v>
      </c>
      <c r="C239" s="258">
        <v>1</v>
      </c>
      <c r="D239" s="258">
        <v>1</v>
      </c>
      <c r="E239" s="258">
        <v>2</v>
      </c>
      <c r="F239" s="259"/>
      <c r="G239" s="260" t="s">
        <v>163</v>
      </c>
      <c r="H239" s="234">
        <v>210</v>
      </c>
      <c r="I239" s="323">
        <f>SUM(I240:I241)</f>
        <v>0</v>
      </c>
      <c r="J239" s="323">
        <f>SUM(J240:J241)</f>
        <v>0</v>
      </c>
      <c r="K239" s="323">
        <f>SUM(K240:K241)</f>
        <v>0</v>
      </c>
      <c r="L239" s="323">
        <f>SUM(L240:L241)</f>
        <v>0</v>
      </c>
    </row>
    <row r="240" spans="1:12" hidden="1" collapsed="1">
      <c r="A240" s="251">
        <v>3</v>
      </c>
      <c r="B240" s="258">
        <v>2</v>
      </c>
      <c r="C240" s="258">
        <v>1</v>
      </c>
      <c r="D240" s="258">
        <v>1</v>
      </c>
      <c r="E240" s="258">
        <v>2</v>
      </c>
      <c r="F240" s="259">
        <v>1</v>
      </c>
      <c r="G240" s="260" t="s">
        <v>164</v>
      </c>
      <c r="H240" s="234">
        <v>211</v>
      </c>
      <c r="I240" s="329">
        <v>0</v>
      </c>
      <c r="J240" s="329">
        <v>0</v>
      </c>
      <c r="K240" s="329">
        <v>0</v>
      </c>
      <c r="L240" s="329">
        <v>0</v>
      </c>
    </row>
    <row r="241" spans="1:12" hidden="1" collapsed="1">
      <c r="A241" s="251">
        <v>3</v>
      </c>
      <c r="B241" s="258">
        <v>2</v>
      </c>
      <c r="C241" s="258">
        <v>1</v>
      </c>
      <c r="D241" s="258">
        <v>1</v>
      </c>
      <c r="E241" s="258">
        <v>2</v>
      </c>
      <c r="F241" s="259">
        <v>2</v>
      </c>
      <c r="G241" s="260" t="s">
        <v>165</v>
      </c>
      <c r="H241" s="234">
        <v>212</v>
      </c>
      <c r="I241" s="329">
        <v>0</v>
      </c>
      <c r="J241" s="329">
        <v>0</v>
      </c>
      <c r="K241" s="329">
        <v>0</v>
      </c>
      <c r="L241" s="329">
        <v>0</v>
      </c>
    </row>
    <row r="242" spans="1:12" hidden="1" collapsed="1">
      <c r="A242" s="251">
        <v>3</v>
      </c>
      <c r="B242" s="258">
        <v>2</v>
      </c>
      <c r="C242" s="258">
        <v>1</v>
      </c>
      <c r="D242" s="258">
        <v>1</v>
      </c>
      <c r="E242" s="258">
        <v>3</v>
      </c>
      <c r="F242" s="281"/>
      <c r="G242" s="260" t="s">
        <v>166</v>
      </c>
      <c r="H242" s="234">
        <v>213</v>
      </c>
      <c r="I242" s="323">
        <f>SUM(I243:I244)</f>
        <v>0</v>
      </c>
      <c r="J242" s="323">
        <f>SUM(J243:J244)</f>
        <v>0</v>
      </c>
      <c r="K242" s="323">
        <f>SUM(K243:K244)</f>
        <v>0</v>
      </c>
      <c r="L242" s="323">
        <f>SUM(L243:L244)</f>
        <v>0</v>
      </c>
    </row>
    <row r="243" spans="1:12" hidden="1" collapsed="1">
      <c r="A243" s="251">
        <v>3</v>
      </c>
      <c r="B243" s="258">
        <v>2</v>
      </c>
      <c r="C243" s="258">
        <v>1</v>
      </c>
      <c r="D243" s="258">
        <v>1</v>
      </c>
      <c r="E243" s="258">
        <v>3</v>
      </c>
      <c r="F243" s="259">
        <v>1</v>
      </c>
      <c r="G243" s="260" t="s">
        <v>167</v>
      </c>
      <c r="H243" s="234">
        <v>214</v>
      </c>
      <c r="I243" s="329">
        <v>0</v>
      </c>
      <c r="J243" s="329">
        <v>0</v>
      </c>
      <c r="K243" s="329">
        <v>0</v>
      </c>
      <c r="L243" s="329">
        <v>0</v>
      </c>
    </row>
    <row r="244" spans="1:12" hidden="1" collapsed="1">
      <c r="A244" s="251">
        <v>3</v>
      </c>
      <c r="B244" s="258">
        <v>2</v>
      </c>
      <c r="C244" s="258">
        <v>1</v>
      </c>
      <c r="D244" s="258">
        <v>1</v>
      </c>
      <c r="E244" s="258">
        <v>3</v>
      </c>
      <c r="F244" s="259">
        <v>2</v>
      </c>
      <c r="G244" s="260" t="s">
        <v>168</v>
      </c>
      <c r="H244" s="234">
        <v>215</v>
      </c>
      <c r="I244" s="329">
        <v>0</v>
      </c>
      <c r="J244" s="329">
        <v>0</v>
      </c>
      <c r="K244" s="329">
        <v>0</v>
      </c>
      <c r="L244" s="329">
        <v>0</v>
      </c>
    </row>
    <row r="245" spans="1:12" ht="25.5" hidden="1" customHeight="1" collapsed="1">
      <c r="A245" s="242">
        <v>3</v>
      </c>
      <c r="B245" s="243">
        <v>2</v>
      </c>
      <c r="C245" s="243">
        <v>1</v>
      </c>
      <c r="D245" s="243">
        <v>2</v>
      </c>
      <c r="E245" s="243"/>
      <c r="F245" s="245"/>
      <c r="G245" s="244" t="s">
        <v>169</v>
      </c>
      <c r="H245" s="234">
        <v>216</v>
      </c>
      <c r="I245" s="323">
        <f>I246</f>
        <v>0</v>
      </c>
      <c r="J245" s="323">
        <f>J246</f>
        <v>0</v>
      </c>
      <c r="K245" s="323">
        <f>K246</f>
        <v>0</v>
      </c>
      <c r="L245" s="323">
        <f>L246</f>
        <v>0</v>
      </c>
    </row>
    <row r="246" spans="1:12" ht="25.5" hidden="1" customHeight="1" collapsed="1">
      <c r="A246" s="242">
        <v>3</v>
      </c>
      <c r="B246" s="243">
        <v>2</v>
      </c>
      <c r="C246" s="243">
        <v>1</v>
      </c>
      <c r="D246" s="243">
        <v>2</v>
      </c>
      <c r="E246" s="243">
        <v>1</v>
      </c>
      <c r="F246" s="245"/>
      <c r="G246" s="244" t="s">
        <v>169</v>
      </c>
      <c r="H246" s="234">
        <v>217</v>
      </c>
      <c r="I246" s="323">
        <f>SUM(I247:I248)</f>
        <v>0</v>
      </c>
      <c r="J246" s="335">
        <f>SUM(J247:J248)</f>
        <v>0</v>
      </c>
      <c r="K246" s="324">
        <f>SUM(K247:K248)</f>
        <v>0</v>
      </c>
      <c r="L246" s="324">
        <f>SUM(L247:L248)</f>
        <v>0</v>
      </c>
    </row>
    <row r="247" spans="1:12" ht="25.5" hidden="1" customHeight="1" collapsed="1">
      <c r="A247" s="251">
        <v>3</v>
      </c>
      <c r="B247" s="257">
        <v>2</v>
      </c>
      <c r="C247" s="258">
        <v>1</v>
      </c>
      <c r="D247" s="258">
        <v>2</v>
      </c>
      <c r="E247" s="258">
        <v>1</v>
      </c>
      <c r="F247" s="259">
        <v>1</v>
      </c>
      <c r="G247" s="260" t="s">
        <v>170</v>
      </c>
      <c r="H247" s="234">
        <v>218</v>
      </c>
      <c r="I247" s="329">
        <v>0</v>
      </c>
      <c r="J247" s="329">
        <v>0</v>
      </c>
      <c r="K247" s="329">
        <v>0</v>
      </c>
      <c r="L247" s="329">
        <v>0</v>
      </c>
    </row>
    <row r="248" spans="1:12" ht="25.5" hidden="1" customHeight="1" collapsed="1">
      <c r="A248" s="242">
        <v>3</v>
      </c>
      <c r="B248" s="243">
        <v>2</v>
      </c>
      <c r="C248" s="243">
        <v>1</v>
      </c>
      <c r="D248" s="243">
        <v>2</v>
      </c>
      <c r="E248" s="243">
        <v>1</v>
      </c>
      <c r="F248" s="245">
        <v>2</v>
      </c>
      <c r="G248" s="244" t="s">
        <v>171</v>
      </c>
      <c r="H248" s="234">
        <v>219</v>
      </c>
      <c r="I248" s="329">
        <v>0</v>
      </c>
      <c r="J248" s="329">
        <v>0</v>
      </c>
      <c r="K248" s="329">
        <v>0</v>
      </c>
      <c r="L248" s="329">
        <v>0</v>
      </c>
    </row>
    <row r="249" spans="1:12" ht="25.5" hidden="1" customHeight="1" collapsed="1">
      <c r="A249" s="239">
        <v>3</v>
      </c>
      <c r="B249" s="237">
        <v>2</v>
      </c>
      <c r="C249" s="237">
        <v>1</v>
      </c>
      <c r="D249" s="237">
        <v>3</v>
      </c>
      <c r="E249" s="237"/>
      <c r="F249" s="240"/>
      <c r="G249" s="238" t="s">
        <v>172</v>
      </c>
      <c r="H249" s="234">
        <v>220</v>
      </c>
      <c r="I249" s="330">
        <f>I250</f>
        <v>0</v>
      </c>
      <c r="J249" s="336">
        <f>J250</f>
        <v>0</v>
      </c>
      <c r="K249" s="331">
        <f>K250</f>
        <v>0</v>
      </c>
      <c r="L249" s="331">
        <f>L250</f>
        <v>0</v>
      </c>
    </row>
    <row r="250" spans="1:12" ht="25.5" hidden="1" customHeight="1" collapsed="1">
      <c r="A250" s="242">
        <v>3</v>
      </c>
      <c r="B250" s="243">
        <v>2</v>
      </c>
      <c r="C250" s="243">
        <v>1</v>
      </c>
      <c r="D250" s="243">
        <v>3</v>
      </c>
      <c r="E250" s="243">
        <v>1</v>
      </c>
      <c r="F250" s="245"/>
      <c r="G250" s="238" t="s">
        <v>172</v>
      </c>
      <c r="H250" s="234">
        <v>221</v>
      </c>
      <c r="I250" s="323">
        <f>I251+I252</f>
        <v>0</v>
      </c>
      <c r="J250" s="323">
        <f>J251+J252</f>
        <v>0</v>
      </c>
      <c r="K250" s="323">
        <f>K251+K252</f>
        <v>0</v>
      </c>
      <c r="L250" s="323">
        <f>L251+L252</f>
        <v>0</v>
      </c>
    </row>
    <row r="251" spans="1:12" ht="25.5" hidden="1" customHeight="1" collapsed="1">
      <c r="A251" s="242">
        <v>3</v>
      </c>
      <c r="B251" s="243">
        <v>2</v>
      </c>
      <c r="C251" s="243">
        <v>1</v>
      </c>
      <c r="D251" s="243">
        <v>3</v>
      </c>
      <c r="E251" s="243">
        <v>1</v>
      </c>
      <c r="F251" s="245">
        <v>1</v>
      </c>
      <c r="G251" s="244" t="s">
        <v>173</v>
      </c>
      <c r="H251" s="234">
        <v>222</v>
      </c>
      <c r="I251" s="329">
        <v>0</v>
      </c>
      <c r="J251" s="329">
        <v>0</v>
      </c>
      <c r="K251" s="329">
        <v>0</v>
      </c>
      <c r="L251" s="329">
        <v>0</v>
      </c>
    </row>
    <row r="252" spans="1:12" ht="25.5" hidden="1" customHeight="1" collapsed="1">
      <c r="A252" s="242">
        <v>3</v>
      </c>
      <c r="B252" s="243">
        <v>2</v>
      </c>
      <c r="C252" s="243">
        <v>1</v>
      </c>
      <c r="D252" s="243">
        <v>3</v>
      </c>
      <c r="E252" s="243">
        <v>1</v>
      </c>
      <c r="F252" s="245">
        <v>2</v>
      </c>
      <c r="G252" s="244" t="s">
        <v>174</v>
      </c>
      <c r="H252" s="234">
        <v>223</v>
      </c>
      <c r="I252" s="347">
        <v>0</v>
      </c>
      <c r="J252" s="344">
        <v>0</v>
      </c>
      <c r="K252" s="347">
        <v>0</v>
      </c>
      <c r="L252" s="347">
        <v>0</v>
      </c>
    </row>
    <row r="253" spans="1:12" hidden="1" collapsed="1">
      <c r="A253" s="242">
        <v>3</v>
      </c>
      <c r="B253" s="243">
        <v>2</v>
      </c>
      <c r="C253" s="243">
        <v>1</v>
      </c>
      <c r="D253" s="243">
        <v>4</v>
      </c>
      <c r="E253" s="243"/>
      <c r="F253" s="245"/>
      <c r="G253" s="244" t="s">
        <v>175</v>
      </c>
      <c r="H253" s="234">
        <v>224</v>
      </c>
      <c r="I253" s="323">
        <f>I254</f>
        <v>0</v>
      </c>
      <c r="J253" s="324">
        <f>J254</f>
        <v>0</v>
      </c>
      <c r="K253" s="323">
        <f>K254</f>
        <v>0</v>
      </c>
      <c r="L253" s="324">
        <f>L254</f>
        <v>0</v>
      </c>
    </row>
    <row r="254" spans="1:12" hidden="1" collapsed="1">
      <c r="A254" s="239">
        <v>3</v>
      </c>
      <c r="B254" s="237">
        <v>2</v>
      </c>
      <c r="C254" s="237">
        <v>1</v>
      </c>
      <c r="D254" s="237">
        <v>4</v>
      </c>
      <c r="E254" s="237">
        <v>1</v>
      </c>
      <c r="F254" s="240"/>
      <c r="G254" s="238" t="s">
        <v>175</v>
      </c>
      <c r="H254" s="234">
        <v>225</v>
      </c>
      <c r="I254" s="330">
        <f>SUM(I255:I256)</f>
        <v>0</v>
      </c>
      <c r="J254" s="336">
        <f>SUM(J255:J256)</f>
        <v>0</v>
      </c>
      <c r="K254" s="331">
        <f>SUM(K255:K256)</f>
        <v>0</v>
      </c>
      <c r="L254" s="331">
        <f>SUM(L255:L256)</f>
        <v>0</v>
      </c>
    </row>
    <row r="255" spans="1:12" ht="25.5" hidden="1" customHeight="1" collapsed="1">
      <c r="A255" s="242">
        <v>3</v>
      </c>
      <c r="B255" s="243">
        <v>2</v>
      </c>
      <c r="C255" s="243">
        <v>1</v>
      </c>
      <c r="D255" s="243">
        <v>4</v>
      </c>
      <c r="E255" s="243">
        <v>1</v>
      </c>
      <c r="F255" s="245">
        <v>1</v>
      </c>
      <c r="G255" s="244" t="s">
        <v>176</v>
      </c>
      <c r="H255" s="234">
        <v>226</v>
      </c>
      <c r="I255" s="329">
        <v>0</v>
      </c>
      <c r="J255" s="329">
        <v>0</v>
      </c>
      <c r="K255" s="329">
        <v>0</v>
      </c>
      <c r="L255" s="329">
        <v>0</v>
      </c>
    </row>
    <row r="256" spans="1:12" ht="25.5" hidden="1" customHeight="1" collapsed="1">
      <c r="A256" s="242">
        <v>3</v>
      </c>
      <c r="B256" s="243">
        <v>2</v>
      </c>
      <c r="C256" s="243">
        <v>1</v>
      </c>
      <c r="D256" s="243">
        <v>4</v>
      </c>
      <c r="E256" s="243">
        <v>1</v>
      </c>
      <c r="F256" s="245">
        <v>2</v>
      </c>
      <c r="G256" s="244" t="s">
        <v>177</v>
      </c>
      <c r="H256" s="234">
        <v>227</v>
      </c>
      <c r="I256" s="329">
        <v>0</v>
      </c>
      <c r="J256" s="329">
        <v>0</v>
      </c>
      <c r="K256" s="329">
        <v>0</v>
      </c>
      <c r="L256" s="329">
        <v>0</v>
      </c>
    </row>
    <row r="257" spans="1:12" hidden="1" collapsed="1">
      <c r="A257" s="242">
        <v>3</v>
      </c>
      <c r="B257" s="243">
        <v>2</v>
      </c>
      <c r="C257" s="243">
        <v>1</v>
      </c>
      <c r="D257" s="243">
        <v>5</v>
      </c>
      <c r="E257" s="243"/>
      <c r="F257" s="245"/>
      <c r="G257" s="244" t="s">
        <v>178</v>
      </c>
      <c r="H257" s="234">
        <v>228</v>
      </c>
      <c r="I257" s="323">
        <f t="shared" ref="I257:L258" si="25">I258</f>
        <v>0</v>
      </c>
      <c r="J257" s="335">
        <f t="shared" si="25"/>
        <v>0</v>
      </c>
      <c r="K257" s="324">
        <f t="shared" si="25"/>
        <v>0</v>
      </c>
      <c r="L257" s="324">
        <f t="shared" si="25"/>
        <v>0</v>
      </c>
    </row>
    <row r="258" spans="1:12" hidden="1" collapsed="1">
      <c r="A258" s="242">
        <v>3</v>
      </c>
      <c r="B258" s="243">
        <v>2</v>
      </c>
      <c r="C258" s="243">
        <v>1</v>
      </c>
      <c r="D258" s="243">
        <v>5</v>
      </c>
      <c r="E258" s="243">
        <v>1</v>
      </c>
      <c r="F258" s="245"/>
      <c r="G258" s="244" t="s">
        <v>178</v>
      </c>
      <c r="H258" s="234">
        <v>229</v>
      </c>
      <c r="I258" s="324">
        <f t="shared" si="25"/>
        <v>0</v>
      </c>
      <c r="J258" s="335">
        <f t="shared" si="25"/>
        <v>0</v>
      </c>
      <c r="K258" s="324">
        <f t="shared" si="25"/>
        <v>0</v>
      </c>
      <c r="L258" s="324">
        <f t="shared" si="25"/>
        <v>0</v>
      </c>
    </row>
    <row r="259" spans="1:12" hidden="1" collapsed="1">
      <c r="A259" s="257">
        <v>3</v>
      </c>
      <c r="B259" s="258">
        <v>2</v>
      </c>
      <c r="C259" s="258">
        <v>1</v>
      </c>
      <c r="D259" s="258">
        <v>5</v>
      </c>
      <c r="E259" s="258">
        <v>1</v>
      </c>
      <c r="F259" s="259">
        <v>1</v>
      </c>
      <c r="G259" s="244" t="s">
        <v>178</v>
      </c>
      <c r="H259" s="234">
        <v>230</v>
      </c>
      <c r="I259" s="347">
        <v>0</v>
      </c>
      <c r="J259" s="347">
        <v>0</v>
      </c>
      <c r="K259" s="347">
        <v>0</v>
      </c>
      <c r="L259" s="347">
        <v>0</v>
      </c>
    </row>
    <row r="260" spans="1:12" hidden="1" collapsed="1">
      <c r="A260" s="242">
        <v>3</v>
      </c>
      <c r="B260" s="243">
        <v>2</v>
      </c>
      <c r="C260" s="243">
        <v>1</v>
      </c>
      <c r="D260" s="243">
        <v>6</v>
      </c>
      <c r="E260" s="243"/>
      <c r="F260" s="245"/>
      <c r="G260" s="244" t="s">
        <v>179</v>
      </c>
      <c r="H260" s="234">
        <v>231</v>
      </c>
      <c r="I260" s="323">
        <f t="shared" ref="I260:L261" si="26">I261</f>
        <v>0</v>
      </c>
      <c r="J260" s="335">
        <f t="shared" si="26"/>
        <v>0</v>
      </c>
      <c r="K260" s="324">
        <f t="shared" si="26"/>
        <v>0</v>
      </c>
      <c r="L260" s="324">
        <f t="shared" si="26"/>
        <v>0</v>
      </c>
    </row>
    <row r="261" spans="1:12" hidden="1" collapsed="1">
      <c r="A261" s="242">
        <v>3</v>
      </c>
      <c r="B261" s="242">
        <v>2</v>
      </c>
      <c r="C261" s="243">
        <v>1</v>
      </c>
      <c r="D261" s="243">
        <v>6</v>
      </c>
      <c r="E261" s="243">
        <v>1</v>
      </c>
      <c r="F261" s="245"/>
      <c r="G261" s="244" t="s">
        <v>179</v>
      </c>
      <c r="H261" s="234">
        <v>232</v>
      </c>
      <c r="I261" s="323">
        <f t="shared" si="26"/>
        <v>0</v>
      </c>
      <c r="J261" s="335">
        <f t="shared" si="26"/>
        <v>0</v>
      </c>
      <c r="K261" s="324">
        <f t="shared" si="26"/>
        <v>0</v>
      </c>
      <c r="L261" s="324">
        <f t="shared" si="26"/>
        <v>0</v>
      </c>
    </row>
    <row r="262" spans="1:12" hidden="1" collapsed="1">
      <c r="A262" s="239">
        <v>3</v>
      </c>
      <c r="B262" s="239">
        <v>2</v>
      </c>
      <c r="C262" s="243">
        <v>1</v>
      </c>
      <c r="D262" s="243">
        <v>6</v>
      </c>
      <c r="E262" s="243">
        <v>1</v>
      </c>
      <c r="F262" s="245">
        <v>1</v>
      </c>
      <c r="G262" s="244" t="s">
        <v>179</v>
      </c>
      <c r="H262" s="234">
        <v>233</v>
      </c>
      <c r="I262" s="347">
        <v>0</v>
      </c>
      <c r="J262" s="347">
        <v>0</v>
      </c>
      <c r="K262" s="347">
        <v>0</v>
      </c>
      <c r="L262" s="347">
        <v>0</v>
      </c>
    </row>
    <row r="263" spans="1:12" hidden="1" collapsed="1">
      <c r="A263" s="242">
        <v>3</v>
      </c>
      <c r="B263" s="242">
        <v>2</v>
      </c>
      <c r="C263" s="243">
        <v>1</v>
      </c>
      <c r="D263" s="243">
        <v>7</v>
      </c>
      <c r="E263" s="243"/>
      <c r="F263" s="245"/>
      <c r="G263" s="244" t="s">
        <v>180</v>
      </c>
      <c r="H263" s="234">
        <v>234</v>
      </c>
      <c r="I263" s="323">
        <f>I264</f>
        <v>0</v>
      </c>
      <c r="J263" s="335">
        <f>J264</f>
        <v>0</v>
      </c>
      <c r="K263" s="324">
        <f>K264</f>
        <v>0</v>
      </c>
      <c r="L263" s="324">
        <f>L264</f>
        <v>0</v>
      </c>
    </row>
    <row r="264" spans="1:12" hidden="1" collapsed="1">
      <c r="A264" s="242">
        <v>3</v>
      </c>
      <c r="B264" s="243">
        <v>2</v>
      </c>
      <c r="C264" s="243">
        <v>1</v>
      </c>
      <c r="D264" s="243">
        <v>7</v>
      </c>
      <c r="E264" s="243">
        <v>1</v>
      </c>
      <c r="F264" s="245"/>
      <c r="G264" s="244" t="s">
        <v>180</v>
      </c>
      <c r="H264" s="234">
        <v>235</v>
      </c>
      <c r="I264" s="323">
        <f>I265+I266</f>
        <v>0</v>
      </c>
      <c r="J264" s="323">
        <f>J265+J266</f>
        <v>0</v>
      </c>
      <c r="K264" s="323">
        <f>K265+K266</f>
        <v>0</v>
      </c>
      <c r="L264" s="323">
        <f>L265+L266</f>
        <v>0</v>
      </c>
    </row>
    <row r="265" spans="1:12" ht="25.5" hidden="1" customHeight="1" collapsed="1">
      <c r="A265" s="242">
        <v>3</v>
      </c>
      <c r="B265" s="243">
        <v>2</v>
      </c>
      <c r="C265" s="243">
        <v>1</v>
      </c>
      <c r="D265" s="243">
        <v>7</v>
      </c>
      <c r="E265" s="243">
        <v>1</v>
      </c>
      <c r="F265" s="245">
        <v>1</v>
      </c>
      <c r="G265" s="244" t="s">
        <v>181</v>
      </c>
      <c r="H265" s="234">
        <v>236</v>
      </c>
      <c r="I265" s="328">
        <v>0</v>
      </c>
      <c r="J265" s="329">
        <v>0</v>
      </c>
      <c r="K265" s="329">
        <v>0</v>
      </c>
      <c r="L265" s="329">
        <v>0</v>
      </c>
    </row>
    <row r="266" spans="1:12" ht="25.5" hidden="1" customHeight="1" collapsed="1">
      <c r="A266" s="242">
        <v>3</v>
      </c>
      <c r="B266" s="243">
        <v>2</v>
      </c>
      <c r="C266" s="243">
        <v>1</v>
      </c>
      <c r="D266" s="243">
        <v>7</v>
      </c>
      <c r="E266" s="243">
        <v>1</v>
      </c>
      <c r="F266" s="245">
        <v>2</v>
      </c>
      <c r="G266" s="244" t="s">
        <v>182</v>
      </c>
      <c r="H266" s="234">
        <v>237</v>
      </c>
      <c r="I266" s="329">
        <v>0</v>
      </c>
      <c r="J266" s="329">
        <v>0</v>
      </c>
      <c r="K266" s="329">
        <v>0</v>
      </c>
      <c r="L266" s="329">
        <v>0</v>
      </c>
    </row>
    <row r="267" spans="1:12" ht="38.25" hidden="1" customHeight="1" collapsed="1">
      <c r="A267" s="242">
        <v>3</v>
      </c>
      <c r="B267" s="243">
        <v>2</v>
      </c>
      <c r="C267" s="243">
        <v>2</v>
      </c>
      <c r="D267" s="282"/>
      <c r="E267" s="282"/>
      <c r="F267" s="283"/>
      <c r="G267" s="244" t="s">
        <v>479</v>
      </c>
      <c r="H267" s="234">
        <v>238</v>
      </c>
      <c r="I267" s="323">
        <f>SUM(I268+I277+I281+I285+I289+I292+I295)</f>
        <v>0</v>
      </c>
      <c r="J267" s="335">
        <f>SUM(J268+J277+J281+J285+J289+J292+J295)</f>
        <v>0</v>
      </c>
      <c r="K267" s="324">
        <f>SUM(K268+K277+K281+K285+K289+K292+K295)</f>
        <v>0</v>
      </c>
      <c r="L267" s="324">
        <f>SUM(L268+L277+L281+L285+L289+L292+L295)</f>
        <v>0</v>
      </c>
    </row>
    <row r="268" spans="1:12" hidden="1" collapsed="1">
      <c r="A268" s="242">
        <v>3</v>
      </c>
      <c r="B268" s="243">
        <v>2</v>
      </c>
      <c r="C268" s="243">
        <v>2</v>
      </c>
      <c r="D268" s="243">
        <v>1</v>
      </c>
      <c r="E268" s="243"/>
      <c r="F268" s="245"/>
      <c r="G268" s="244" t="s">
        <v>183</v>
      </c>
      <c r="H268" s="234">
        <v>239</v>
      </c>
      <c r="I268" s="323">
        <f>I269</f>
        <v>0</v>
      </c>
      <c r="J268" s="323">
        <f>J269</f>
        <v>0</v>
      </c>
      <c r="K268" s="323">
        <f>K269</f>
        <v>0</v>
      </c>
      <c r="L268" s="323">
        <f>L269</f>
        <v>0</v>
      </c>
    </row>
    <row r="269" spans="1:12" hidden="1" collapsed="1">
      <c r="A269" s="246">
        <v>3</v>
      </c>
      <c r="B269" s="242">
        <v>2</v>
      </c>
      <c r="C269" s="243">
        <v>2</v>
      </c>
      <c r="D269" s="243">
        <v>1</v>
      </c>
      <c r="E269" s="243">
        <v>1</v>
      </c>
      <c r="F269" s="245"/>
      <c r="G269" s="244" t="s">
        <v>162</v>
      </c>
      <c r="H269" s="234">
        <v>240</v>
      </c>
      <c r="I269" s="323">
        <f>SUM(I270)</f>
        <v>0</v>
      </c>
      <c r="J269" s="323">
        <f>SUM(J270)</f>
        <v>0</v>
      </c>
      <c r="K269" s="323">
        <f>SUM(K270)</f>
        <v>0</v>
      </c>
      <c r="L269" s="323">
        <f>SUM(L270)</f>
        <v>0</v>
      </c>
    </row>
    <row r="270" spans="1:12" hidden="1" collapsed="1">
      <c r="A270" s="246">
        <v>3</v>
      </c>
      <c r="B270" s="242">
        <v>2</v>
      </c>
      <c r="C270" s="243">
        <v>2</v>
      </c>
      <c r="D270" s="243">
        <v>1</v>
      </c>
      <c r="E270" s="243">
        <v>1</v>
      </c>
      <c r="F270" s="245">
        <v>1</v>
      </c>
      <c r="G270" s="244" t="s">
        <v>162</v>
      </c>
      <c r="H270" s="234">
        <v>241</v>
      </c>
      <c r="I270" s="329">
        <v>0</v>
      </c>
      <c r="J270" s="329">
        <v>0</v>
      </c>
      <c r="K270" s="329">
        <v>0</v>
      </c>
      <c r="L270" s="329">
        <v>0</v>
      </c>
    </row>
    <row r="271" spans="1:12" hidden="1" collapsed="1">
      <c r="A271" s="246">
        <v>3</v>
      </c>
      <c r="B271" s="242">
        <v>2</v>
      </c>
      <c r="C271" s="243">
        <v>2</v>
      </c>
      <c r="D271" s="243">
        <v>1</v>
      </c>
      <c r="E271" s="243">
        <v>2</v>
      </c>
      <c r="F271" s="245"/>
      <c r="G271" s="244" t="s">
        <v>184</v>
      </c>
      <c r="H271" s="234">
        <v>242</v>
      </c>
      <c r="I271" s="323">
        <f>SUM(I272:I273)</f>
        <v>0</v>
      </c>
      <c r="J271" s="323">
        <f>SUM(J272:J273)</f>
        <v>0</v>
      </c>
      <c r="K271" s="323">
        <f>SUM(K272:K273)</f>
        <v>0</v>
      </c>
      <c r="L271" s="323">
        <f>SUM(L272:L273)</f>
        <v>0</v>
      </c>
    </row>
    <row r="272" spans="1:12" hidden="1" collapsed="1">
      <c r="A272" s="246">
        <v>3</v>
      </c>
      <c r="B272" s="242">
        <v>2</v>
      </c>
      <c r="C272" s="243">
        <v>2</v>
      </c>
      <c r="D272" s="243">
        <v>1</v>
      </c>
      <c r="E272" s="243">
        <v>2</v>
      </c>
      <c r="F272" s="245">
        <v>1</v>
      </c>
      <c r="G272" s="244" t="s">
        <v>164</v>
      </c>
      <c r="H272" s="234">
        <v>243</v>
      </c>
      <c r="I272" s="329">
        <v>0</v>
      </c>
      <c r="J272" s="328">
        <v>0</v>
      </c>
      <c r="K272" s="329">
        <v>0</v>
      </c>
      <c r="L272" s="329">
        <v>0</v>
      </c>
    </row>
    <row r="273" spans="1:12" hidden="1" collapsed="1">
      <c r="A273" s="246">
        <v>3</v>
      </c>
      <c r="B273" s="242">
        <v>2</v>
      </c>
      <c r="C273" s="243">
        <v>2</v>
      </c>
      <c r="D273" s="243">
        <v>1</v>
      </c>
      <c r="E273" s="243">
        <v>2</v>
      </c>
      <c r="F273" s="245">
        <v>2</v>
      </c>
      <c r="G273" s="244" t="s">
        <v>165</v>
      </c>
      <c r="H273" s="234">
        <v>244</v>
      </c>
      <c r="I273" s="329">
        <v>0</v>
      </c>
      <c r="J273" s="328">
        <v>0</v>
      </c>
      <c r="K273" s="329">
        <v>0</v>
      </c>
      <c r="L273" s="329">
        <v>0</v>
      </c>
    </row>
    <row r="274" spans="1:12" hidden="1" collapsed="1">
      <c r="A274" s="246">
        <v>3</v>
      </c>
      <c r="B274" s="242">
        <v>2</v>
      </c>
      <c r="C274" s="243">
        <v>2</v>
      </c>
      <c r="D274" s="243">
        <v>1</v>
      </c>
      <c r="E274" s="243">
        <v>3</v>
      </c>
      <c r="F274" s="245"/>
      <c r="G274" s="244" t="s">
        <v>166</v>
      </c>
      <c r="H274" s="234">
        <v>245</v>
      </c>
      <c r="I274" s="323">
        <f>SUM(I275:I276)</f>
        <v>0</v>
      </c>
      <c r="J274" s="323">
        <f>SUM(J275:J276)</f>
        <v>0</v>
      </c>
      <c r="K274" s="323">
        <f>SUM(K275:K276)</f>
        <v>0</v>
      </c>
      <c r="L274" s="323">
        <f>SUM(L275:L276)</f>
        <v>0</v>
      </c>
    </row>
    <row r="275" spans="1:12" hidden="1" collapsed="1">
      <c r="A275" s="246">
        <v>3</v>
      </c>
      <c r="B275" s="242">
        <v>2</v>
      </c>
      <c r="C275" s="243">
        <v>2</v>
      </c>
      <c r="D275" s="243">
        <v>1</v>
      </c>
      <c r="E275" s="243">
        <v>3</v>
      </c>
      <c r="F275" s="245">
        <v>1</v>
      </c>
      <c r="G275" s="244" t="s">
        <v>167</v>
      </c>
      <c r="H275" s="234">
        <v>246</v>
      </c>
      <c r="I275" s="329">
        <v>0</v>
      </c>
      <c r="J275" s="328">
        <v>0</v>
      </c>
      <c r="K275" s="329">
        <v>0</v>
      </c>
      <c r="L275" s="329">
        <v>0</v>
      </c>
    </row>
    <row r="276" spans="1:12" hidden="1" collapsed="1">
      <c r="A276" s="246">
        <v>3</v>
      </c>
      <c r="B276" s="242">
        <v>2</v>
      </c>
      <c r="C276" s="243">
        <v>2</v>
      </c>
      <c r="D276" s="243">
        <v>1</v>
      </c>
      <c r="E276" s="243">
        <v>3</v>
      </c>
      <c r="F276" s="245">
        <v>2</v>
      </c>
      <c r="G276" s="244" t="s">
        <v>185</v>
      </c>
      <c r="H276" s="234">
        <v>247</v>
      </c>
      <c r="I276" s="329">
        <v>0</v>
      </c>
      <c r="J276" s="328">
        <v>0</v>
      </c>
      <c r="K276" s="329">
        <v>0</v>
      </c>
      <c r="L276" s="329">
        <v>0</v>
      </c>
    </row>
    <row r="277" spans="1:12" ht="25.5" hidden="1" customHeight="1" collapsed="1">
      <c r="A277" s="246">
        <v>3</v>
      </c>
      <c r="B277" s="242">
        <v>2</v>
      </c>
      <c r="C277" s="243">
        <v>2</v>
      </c>
      <c r="D277" s="243">
        <v>2</v>
      </c>
      <c r="E277" s="243"/>
      <c r="F277" s="245"/>
      <c r="G277" s="244" t="s">
        <v>186</v>
      </c>
      <c r="H277" s="234">
        <v>248</v>
      </c>
      <c r="I277" s="323">
        <f>I278</f>
        <v>0</v>
      </c>
      <c r="J277" s="324">
        <f>J278</f>
        <v>0</v>
      </c>
      <c r="K277" s="323">
        <f>K278</f>
        <v>0</v>
      </c>
      <c r="L277" s="324">
        <f>L278</f>
        <v>0</v>
      </c>
    </row>
    <row r="278" spans="1:12" ht="25.5" hidden="1" customHeight="1" collapsed="1">
      <c r="A278" s="242">
        <v>3</v>
      </c>
      <c r="B278" s="243">
        <v>2</v>
      </c>
      <c r="C278" s="237">
        <v>2</v>
      </c>
      <c r="D278" s="237">
        <v>2</v>
      </c>
      <c r="E278" s="237">
        <v>1</v>
      </c>
      <c r="F278" s="240"/>
      <c r="G278" s="244" t="s">
        <v>186</v>
      </c>
      <c r="H278" s="234">
        <v>249</v>
      </c>
      <c r="I278" s="330">
        <f>SUM(I279:I280)</f>
        <v>0</v>
      </c>
      <c r="J278" s="336">
        <f>SUM(J279:J280)</f>
        <v>0</v>
      </c>
      <c r="K278" s="331">
        <f>SUM(K279:K280)</f>
        <v>0</v>
      </c>
      <c r="L278" s="331">
        <f>SUM(L279:L280)</f>
        <v>0</v>
      </c>
    </row>
    <row r="279" spans="1:12" ht="25.5" hidden="1" customHeight="1" collapsed="1">
      <c r="A279" s="242">
        <v>3</v>
      </c>
      <c r="B279" s="243">
        <v>2</v>
      </c>
      <c r="C279" s="243">
        <v>2</v>
      </c>
      <c r="D279" s="243">
        <v>2</v>
      </c>
      <c r="E279" s="243">
        <v>1</v>
      </c>
      <c r="F279" s="245">
        <v>1</v>
      </c>
      <c r="G279" s="244" t="s">
        <v>187</v>
      </c>
      <c r="H279" s="234">
        <v>250</v>
      </c>
      <c r="I279" s="329">
        <v>0</v>
      </c>
      <c r="J279" s="329">
        <v>0</v>
      </c>
      <c r="K279" s="329">
        <v>0</v>
      </c>
      <c r="L279" s="329">
        <v>0</v>
      </c>
    </row>
    <row r="280" spans="1:12" ht="25.5" hidden="1" customHeight="1" collapsed="1">
      <c r="A280" s="242">
        <v>3</v>
      </c>
      <c r="B280" s="243">
        <v>2</v>
      </c>
      <c r="C280" s="243">
        <v>2</v>
      </c>
      <c r="D280" s="243">
        <v>2</v>
      </c>
      <c r="E280" s="243">
        <v>1</v>
      </c>
      <c r="F280" s="245">
        <v>2</v>
      </c>
      <c r="G280" s="246" t="s">
        <v>188</v>
      </c>
      <c r="H280" s="234">
        <v>251</v>
      </c>
      <c r="I280" s="329">
        <v>0</v>
      </c>
      <c r="J280" s="329">
        <v>0</v>
      </c>
      <c r="K280" s="329">
        <v>0</v>
      </c>
      <c r="L280" s="329">
        <v>0</v>
      </c>
    </row>
    <row r="281" spans="1:12" ht="25.5" hidden="1" customHeight="1" collapsed="1">
      <c r="A281" s="242">
        <v>3</v>
      </c>
      <c r="B281" s="243">
        <v>2</v>
      </c>
      <c r="C281" s="243">
        <v>2</v>
      </c>
      <c r="D281" s="243">
        <v>3</v>
      </c>
      <c r="E281" s="243"/>
      <c r="F281" s="245"/>
      <c r="G281" s="244" t="s">
        <v>189</v>
      </c>
      <c r="H281" s="234">
        <v>252</v>
      </c>
      <c r="I281" s="323">
        <f>I282</f>
        <v>0</v>
      </c>
      <c r="J281" s="335">
        <f>J282</f>
        <v>0</v>
      </c>
      <c r="K281" s="324">
        <f>K282</f>
        <v>0</v>
      </c>
      <c r="L281" s="324">
        <f>L282</f>
        <v>0</v>
      </c>
    </row>
    <row r="282" spans="1:12" ht="25.5" hidden="1" customHeight="1" collapsed="1">
      <c r="A282" s="239">
        <v>3</v>
      </c>
      <c r="B282" s="243">
        <v>2</v>
      </c>
      <c r="C282" s="243">
        <v>2</v>
      </c>
      <c r="D282" s="243">
        <v>3</v>
      </c>
      <c r="E282" s="243">
        <v>1</v>
      </c>
      <c r="F282" s="245"/>
      <c r="G282" s="244" t="s">
        <v>189</v>
      </c>
      <c r="H282" s="234">
        <v>253</v>
      </c>
      <c r="I282" s="323">
        <f>I283+I284</f>
        <v>0</v>
      </c>
      <c r="J282" s="323">
        <f>J283+J284</f>
        <v>0</v>
      </c>
      <c r="K282" s="323">
        <f>K283+K284</f>
        <v>0</v>
      </c>
      <c r="L282" s="323">
        <f>L283+L284</f>
        <v>0</v>
      </c>
    </row>
    <row r="283" spans="1:12" ht="25.5" hidden="1" customHeight="1" collapsed="1">
      <c r="A283" s="239">
        <v>3</v>
      </c>
      <c r="B283" s="243">
        <v>2</v>
      </c>
      <c r="C283" s="243">
        <v>2</v>
      </c>
      <c r="D283" s="243">
        <v>3</v>
      </c>
      <c r="E283" s="243">
        <v>1</v>
      </c>
      <c r="F283" s="245">
        <v>1</v>
      </c>
      <c r="G283" s="244" t="s">
        <v>190</v>
      </c>
      <c r="H283" s="234">
        <v>254</v>
      </c>
      <c r="I283" s="329">
        <v>0</v>
      </c>
      <c r="J283" s="329">
        <v>0</v>
      </c>
      <c r="K283" s="329">
        <v>0</v>
      </c>
      <c r="L283" s="329">
        <v>0</v>
      </c>
    </row>
    <row r="284" spans="1:12" ht="25.5" hidden="1" customHeight="1" collapsed="1">
      <c r="A284" s="239">
        <v>3</v>
      </c>
      <c r="B284" s="243">
        <v>2</v>
      </c>
      <c r="C284" s="243">
        <v>2</v>
      </c>
      <c r="D284" s="243">
        <v>3</v>
      </c>
      <c r="E284" s="243">
        <v>1</v>
      </c>
      <c r="F284" s="245">
        <v>2</v>
      </c>
      <c r="G284" s="244" t="s">
        <v>191</v>
      </c>
      <c r="H284" s="234">
        <v>255</v>
      </c>
      <c r="I284" s="329">
        <v>0</v>
      </c>
      <c r="J284" s="329">
        <v>0</v>
      </c>
      <c r="K284" s="329">
        <v>0</v>
      </c>
      <c r="L284" s="329">
        <v>0</v>
      </c>
    </row>
    <row r="285" spans="1:12" hidden="1" collapsed="1">
      <c r="A285" s="242">
        <v>3</v>
      </c>
      <c r="B285" s="243">
        <v>2</v>
      </c>
      <c r="C285" s="243">
        <v>2</v>
      </c>
      <c r="D285" s="243">
        <v>4</v>
      </c>
      <c r="E285" s="243"/>
      <c r="F285" s="245"/>
      <c r="G285" s="244" t="s">
        <v>192</v>
      </c>
      <c r="H285" s="234">
        <v>256</v>
      </c>
      <c r="I285" s="323">
        <f>I286</f>
        <v>0</v>
      </c>
      <c r="J285" s="335">
        <f>J286</f>
        <v>0</v>
      </c>
      <c r="K285" s="324">
        <f>K286</f>
        <v>0</v>
      </c>
      <c r="L285" s="324">
        <f>L286</f>
        <v>0</v>
      </c>
    </row>
    <row r="286" spans="1:12" hidden="1" collapsed="1">
      <c r="A286" s="242">
        <v>3</v>
      </c>
      <c r="B286" s="243">
        <v>2</v>
      </c>
      <c r="C286" s="243">
        <v>2</v>
      </c>
      <c r="D286" s="243">
        <v>4</v>
      </c>
      <c r="E286" s="243">
        <v>1</v>
      </c>
      <c r="F286" s="245"/>
      <c r="G286" s="244" t="s">
        <v>192</v>
      </c>
      <c r="H286" s="234">
        <v>257</v>
      </c>
      <c r="I286" s="323">
        <f>SUM(I287:I288)</f>
        <v>0</v>
      </c>
      <c r="J286" s="335">
        <f>SUM(J287:J288)</f>
        <v>0</v>
      </c>
      <c r="K286" s="324">
        <f>SUM(K287:K288)</f>
        <v>0</v>
      </c>
      <c r="L286" s="324">
        <f>SUM(L287:L288)</f>
        <v>0</v>
      </c>
    </row>
    <row r="287" spans="1:12" ht="25.5" hidden="1" customHeight="1" collapsed="1">
      <c r="A287" s="242">
        <v>3</v>
      </c>
      <c r="B287" s="243">
        <v>2</v>
      </c>
      <c r="C287" s="243">
        <v>2</v>
      </c>
      <c r="D287" s="243">
        <v>4</v>
      </c>
      <c r="E287" s="243">
        <v>1</v>
      </c>
      <c r="F287" s="245">
        <v>1</v>
      </c>
      <c r="G287" s="244" t="s">
        <v>193</v>
      </c>
      <c r="H287" s="234">
        <v>258</v>
      </c>
      <c r="I287" s="329">
        <v>0</v>
      </c>
      <c r="J287" s="329">
        <v>0</v>
      </c>
      <c r="K287" s="329">
        <v>0</v>
      </c>
      <c r="L287" s="329">
        <v>0</v>
      </c>
    </row>
    <row r="288" spans="1:12" ht="25.5" hidden="1" customHeight="1" collapsed="1">
      <c r="A288" s="239">
        <v>3</v>
      </c>
      <c r="B288" s="237">
        <v>2</v>
      </c>
      <c r="C288" s="237">
        <v>2</v>
      </c>
      <c r="D288" s="237">
        <v>4</v>
      </c>
      <c r="E288" s="237">
        <v>1</v>
      </c>
      <c r="F288" s="240">
        <v>2</v>
      </c>
      <c r="G288" s="246" t="s">
        <v>194</v>
      </c>
      <c r="H288" s="234">
        <v>259</v>
      </c>
      <c r="I288" s="329">
        <v>0</v>
      </c>
      <c r="J288" s="329">
        <v>0</v>
      </c>
      <c r="K288" s="329">
        <v>0</v>
      </c>
      <c r="L288" s="329">
        <v>0</v>
      </c>
    </row>
    <row r="289" spans="1:12" hidden="1" collapsed="1">
      <c r="A289" s="242">
        <v>3</v>
      </c>
      <c r="B289" s="243">
        <v>2</v>
      </c>
      <c r="C289" s="243">
        <v>2</v>
      </c>
      <c r="D289" s="243">
        <v>5</v>
      </c>
      <c r="E289" s="243"/>
      <c r="F289" s="245"/>
      <c r="G289" s="244" t="s">
        <v>195</v>
      </c>
      <c r="H289" s="234">
        <v>260</v>
      </c>
      <c r="I289" s="323">
        <f t="shared" ref="I289:L290" si="27">I290</f>
        <v>0</v>
      </c>
      <c r="J289" s="335">
        <f t="shared" si="27"/>
        <v>0</v>
      </c>
      <c r="K289" s="324">
        <f t="shared" si="27"/>
        <v>0</v>
      </c>
      <c r="L289" s="324">
        <f t="shared" si="27"/>
        <v>0</v>
      </c>
    </row>
    <row r="290" spans="1:12" hidden="1" collapsed="1">
      <c r="A290" s="242">
        <v>3</v>
      </c>
      <c r="B290" s="243">
        <v>2</v>
      </c>
      <c r="C290" s="243">
        <v>2</v>
      </c>
      <c r="D290" s="243">
        <v>5</v>
      </c>
      <c r="E290" s="243">
        <v>1</v>
      </c>
      <c r="F290" s="245"/>
      <c r="G290" s="244" t="s">
        <v>195</v>
      </c>
      <c r="H290" s="234">
        <v>261</v>
      </c>
      <c r="I290" s="323">
        <f t="shared" si="27"/>
        <v>0</v>
      </c>
      <c r="J290" s="335">
        <f t="shared" si="27"/>
        <v>0</v>
      </c>
      <c r="K290" s="324">
        <f t="shared" si="27"/>
        <v>0</v>
      </c>
      <c r="L290" s="324">
        <f t="shared" si="27"/>
        <v>0</v>
      </c>
    </row>
    <row r="291" spans="1:12" hidden="1" collapsed="1">
      <c r="A291" s="242">
        <v>3</v>
      </c>
      <c r="B291" s="243">
        <v>2</v>
      </c>
      <c r="C291" s="243">
        <v>2</v>
      </c>
      <c r="D291" s="243">
        <v>5</v>
      </c>
      <c r="E291" s="243">
        <v>1</v>
      </c>
      <c r="F291" s="245">
        <v>1</v>
      </c>
      <c r="G291" s="244" t="s">
        <v>195</v>
      </c>
      <c r="H291" s="234">
        <v>262</v>
      </c>
      <c r="I291" s="329">
        <v>0</v>
      </c>
      <c r="J291" s="329">
        <v>0</v>
      </c>
      <c r="K291" s="329">
        <v>0</v>
      </c>
      <c r="L291" s="329">
        <v>0</v>
      </c>
    </row>
    <row r="292" spans="1:12" hidden="1" collapsed="1">
      <c r="A292" s="242">
        <v>3</v>
      </c>
      <c r="B292" s="243">
        <v>2</v>
      </c>
      <c r="C292" s="243">
        <v>2</v>
      </c>
      <c r="D292" s="243">
        <v>6</v>
      </c>
      <c r="E292" s="243"/>
      <c r="F292" s="245"/>
      <c r="G292" s="244" t="s">
        <v>179</v>
      </c>
      <c r="H292" s="234">
        <v>263</v>
      </c>
      <c r="I292" s="323">
        <f t="shared" ref="I292:L293" si="28">I293</f>
        <v>0</v>
      </c>
      <c r="J292" s="351">
        <f t="shared" si="28"/>
        <v>0</v>
      </c>
      <c r="K292" s="324">
        <f t="shared" si="28"/>
        <v>0</v>
      </c>
      <c r="L292" s="324">
        <f t="shared" si="28"/>
        <v>0</v>
      </c>
    </row>
    <row r="293" spans="1:12" hidden="1" collapsed="1">
      <c r="A293" s="242">
        <v>3</v>
      </c>
      <c r="B293" s="243">
        <v>2</v>
      </c>
      <c r="C293" s="243">
        <v>2</v>
      </c>
      <c r="D293" s="243">
        <v>6</v>
      </c>
      <c r="E293" s="243">
        <v>1</v>
      </c>
      <c r="F293" s="245"/>
      <c r="G293" s="244" t="s">
        <v>179</v>
      </c>
      <c r="H293" s="234">
        <v>264</v>
      </c>
      <c r="I293" s="323">
        <f t="shared" si="28"/>
        <v>0</v>
      </c>
      <c r="J293" s="351">
        <f t="shared" si="28"/>
        <v>0</v>
      </c>
      <c r="K293" s="324">
        <f t="shared" si="28"/>
        <v>0</v>
      </c>
      <c r="L293" s="324">
        <f t="shared" si="28"/>
        <v>0</v>
      </c>
    </row>
    <row r="294" spans="1:12" hidden="1" collapsed="1">
      <c r="A294" s="242">
        <v>3</v>
      </c>
      <c r="B294" s="258">
        <v>2</v>
      </c>
      <c r="C294" s="258">
        <v>2</v>
      </c>
      <c r="D294" s="243">
        <v>6</v>
      </c>
      <c r="E294" s="258">
        <v>1</v>
      </c>
      <c r="F294" s="259">
        <v>1</v>
      </c>
      <c r="G294" s="260" t="s">
        <v>179</v>
      </c>
      <c r="H294" s="234">
        <v>265</v>
      </c>
      <c r="I294" s="329">
        <v>0</v>
      </c>
      <c r="J294" s="329">
        <v>0</v>
      </c>
      <c r="K294" s="329">
        <v>0</v>
      </c>
      <c r="L294" s="329">
        <v>0</v>
      </c>
    </row>
    <row r="295" spans="1:12" hidden="1" collapsed="1">
      <c r="A295" s="246">
        <v>3</v>
      </c>
      <c r="B295" s="242">
        <v>2</v>
      </c>
      <c r="C295" s="243">
        <v>2</v>
      </c>
      <c r="D295" s="243">
        <v>7</v>
      </c>
      <c r="E295" s="243"/>
      <c r="F295" s="245"/>
      <c r="G295" s="244" t="s">
        <v>180</v>
      </c>
      <c r="H295" s="234">
        <v>266</v>
      </c>
      <c r="I295" s="323">
        <f>I296</f>
        <v>0</v>
      </c>
      <c r="J295" s="351">
        <f>J296</f>
        <v>0</v>
      </c>
      <c r="K295" s="324">
        <f>K296</f>
        <v>0</v>
      </c>
      <c r="L295" s="324">
        <f>L296</f>
        <v>0</v>
      </c>
    </row>
    <row r="296" spans="1:12" hidden="1" collapsed="1">
      <c r="A296" s="246">
        <v>3</v>
      </c>
      <c r="B296" s="242">
        <v>2</v>
      </c>
      <c r="C296" s="243">
        <v>2</v>
      </c>
      <c r="D296" s="243">
        <v>7</v>
      </c>
      <c r="E296" s="243">
        <v>1</v>
      </c>
      <c r="F296" s="245"/>
      <c r="G296" s="244" t="s">
        <v>180</v>
      </c>
      <c r="H296" s="234">
        <v>267</v>
      </c>
      <c r="I296" s="323">
        <f>I297+I298</f>
        <v>0</v>
      </c>
      <c r="J296" s="323">
        <f>J297+J298</f>
        <v>0</v>
      </c>
      <c r="K296" s="323">
        <f>K297+K298</f>
        <v>0</v>
      </c>
      <c r="L296" s="323">
        <f>L297+L298</f>
        <v>0</v>
      </c>
    </row>
    <row r="297" spans="1:12" ht="25.5" hidden="1" customHeight="1" collapsed="1">
      <c r="A297" s="246">
        <v>3</v>
      </c>
      <c r="B297" s="242">
        <v>2</v>
      </c>
      <c r="C297" s="242">
        <v>2</v>
      </c>
      <c r="D297" s="243">
        <v>7</v>
      </c>
      <c r="E297" s="243">
        <v>1</v>
      </c>
      <c r="F297" s="245">
        <v>1</v>
      </c>
      <c r="G297" s="244" t="s">
        <v>181</v>
      </c>
      <c r="H297" s="234">
        <v>268</v>
      </c>
      <c r="I297" s="329">
        <v>0</v>
      </c>
      <c r="J297" s="329">
        <v>0</v>
      </c>
      <c r="K297" s="329">
        <v>0</v>
      </c>
      <c r="L297" s="329">
        <v>0</v>
      </c>
    </row>
    <row r="298" spans="1:12" ht="25.5" hidden="1" customHeight="1" collapsed="1">
      <c r="A298" s="246">
        <v>3</v>
      </c>
      <c r="B298" s="242">
        <v>2</v>
      </c>
      <c r="C298" s="242">
        <v>2</v>
      </c>
      <c r="D298" s="243">
        <v>7</v>
      </c>
      <c r="E298" s="243">
        <v>1</v>
      </c>
      <c r="F298" s="245">
        <v>2</v>
      </c>
      <c r="G298" s="244" t="s">
        <v>182</v>
      </c>
      <c r="H298" s="234">
        <v>269</v>
      </c>
      <c r="I298" s="329">
        <v>0</v>
      </c>
      <c r="J298" s="329">
        <v>0</v>
      </c>
      <c r="K298" s="329">
        <v>0</v>
      </c>
      <c r="L298" s="329">
        <v>0</v>
      </c>
    </row>
    <row r="299" spans="1:12" ht="25.5" hidden="1" customHeight="1" collapsed="1">
      <c r="A299" s="248">
        <v>3</v>
      </c>
      <c r="B299" s="248">
        <v>3</v>
      </c>
      <c r="C299" s="230"/>
      <c r="D299" s="231"/>
      <c r="E299" s="231"/>
      <c r="F299" s="233"/>
      <c r="G299" s="232" t="s">
        <v>196</v>
      </c>
      <c r="H299" s="234">
        <v>270</v>
      </c>
      <c r="I299" s="323">
        <f>SUM(I300+I332)</f>
        <v>0</v>
      </c>
      <c r="J299" s="351">
        <f>SUM(J300+J332)</f>
        <v>0</v>
      </c>
      <c r="K299" s="324">
        <f>SUM(K300+K332)</f>
        <v>0</v>
      </c>
      <c r="L299" s="324">
        <f>SUM(L300+L332)</f>
        <v>0</v>
      </c>
    </row>
    <row r="300" spans="1:12" ht="38.25" hidden="1" customHeight="1" collapsed="1">
      <c r="A300" s="246">
        <v>3</v>
      </c>
      <c r="B300" s="246">
        <v>3</v>
      </c>
      <c r="C300" s="242">
        <v>1</v>
      </c>
      <c r="D300" s="243"/>
      <c r="E300" s="243"/>
      <c r="F300" s="245"/>
      <c r="G300" s="244" t="s">
        <v>480</v>
      </c>
      <c r="H300" s="234">
        <v>271</v>
      </c>
      <c r="I300" s="323">
        <f>SUM(I301+I310+I314+I318+I322+I325+I328)</f>
        <v>0</v>
      </c>
      <c r="J300" s="351">
        <f>SUM(J301+J310+J314+J318+J322+J325+J328)</f>
        <v>0</v>
      </c>
      <c r="K300" s="324">
        <f>SUM(K301+K310+K314+K318+K322+K325+K328)</f>
        <v>0</v>
      </c>
      <c r="L300" s="324">
        <f>SUM(L301+L310+L314+L318+L322+L325+L328)</f>
        <v>0</v>
      </c>
    </row>
    <row r="301" spans="1:12" hidden="1" collapsed="1">
      <c r="A301" s="246">
        <v>3</v>
      </c>
      <c r="B301" s="246">
        <v>3</v>
      </c>
      <c r="C301" s="242">
        <v>1</v>
      </c>
      <c r="D301" s="243">
        <v>1</v>
      </c>
      <c r="E301" s="243"/>
      <c r="F301" s="245"/>
      <c r="G301" s="244" t="s">
        <v>183</v>
      </c>
      <c r="H301" s="234">
        <v>272</v>
      </c>
      <c r="I301" s="323">
        <f>SUM(I302+I304+I307)</f>
        <v>0</v>
      </c>
      <c r="J301" s="323">
        <f>SUM(J302+J304+J307)</f>
        <v>0</v>
      </c>
      <c r="K301" s="323">
        <f>SUM(K302+K304+K307)</f>
        <v>0</v>
      </c>
      <c r="L301" s="323">
        <f>SUM(L302+L304+L307)</f>
        <v>0</v>
      </c>
    </row>
    <row r="302" spans="1:12" hidden="1" collapsed="1">
      <c r="A302" s="246">
        <v>3</v>
      </c>
      <c r="B302" s="246">
        <v>3</v>
      </c>
      <c r="C302" s="242">
        <v>1</v>
      </c>
      <c r="D302" s="243">
        <v>1</v>
      </c>
      <c r="E302" s="243">
        <v>1</v>
      </c>
      <c r="F302" s="245"/>
      <c r="G302" s="244" t="s">
        <v>162</v>
      </c>
      <c r="H302" s="234">
        <v>273</v>
      </c>
      <c r="I302" s="323">
        <f>SUM(I303:I303)</f>
        <v>0</v>
      </c>
      <c r="J302" s="351">
        <f>SUM(J303:J303)</f>
        <v>0</v>
      </c>
      <c r="K302" s="324">
        <f>SUM(K303:K303)</f>
        <v>0</v>
      </c>
      <c r="L302" s="324">
        <f>SUM(L303:L303)</f>
        <v>0</v>
      </c>
    </row>
    <row r="303" spans="1:12" hidden="1" collapsed="1">
      <c r="A303" s="246">
        <v>3</v>
      </c>
      <c r="B303" s="246">
        <v>3</v>
      </c>
      <c r="C303" s="242">
        <v>1</v>
      </c>
      <c r="D303" s="243">
        <v>1</v>
      </c>
      <c r="E303" s="243">
        <v>1</v>
      </c>
      <c r="F303" s="245">
        <v>1</v>
      </c>
      <c r="G303" s="244" t="s">
        <v>162</v>
      </c>
      <c r="H303" s="234">
        <v>274</v>
      </c>
      <c r="I303" s="329">
        <v>0</v>
      </c>
      <c r="J303" s="329">
        <v>0</v>
      </c>
      <c r="K303" s="329">
        <v>0</v>
      </c>
      <c r="L303" s="329">
        <v>0</v>
      </c>
    </row>
    <row r="304" spans="1:12" hidden="1" collapsed="1">
      <c r="A304" s="246">
        <v>3</v>
      </c>
      <c r="B304" s="246">
        <v>3</v>
      </c>
      <c r="C304" s="242">
        <v>1</v>
      </c>
      <c r="D304" s="243">
        <v>1</v>
      </c>
      <c r="E304" s="243">
        <v>2</v>
      </c>
      <c r="F304" s="245"/>
      <c r="G304" s="244" t="s">
        <v>184</v>
      </c>
      <c r="H304" s="234">
        <v>275</v>
      </c>
      <c r="I304" s="323">
        <f>SUM(I305:I306)</f>
        <v>0</v>
      </c>
      <c r="J304" s="323">
        <f>SUM(J305:J306)</f>
        <v>0</v>
      </c>
      <c r="K304" s="323">
        <f>SUM(K305:K306)</f>
        <v>0</v>
      </c>
      <c r="L304" s="323">
        <f>SUM(L305:L306)</f>
        <v>0</v>
      </c>
    </row>
    <row r="305" spans="1:12" hidden="1" collapsed="1">
      <c r="A305" s="246">
        <v>3</v>
      </c>
      <c r="B305" s="246">
        <v>3</v>
      </c>
      <c r="C305" s="242">
        <v>1</v>
      </c>
      <c r="D305" s="243">
        <v>1</v>
      </c>
      <c r="E305" s="243">
        <v>2</v>
      </c>
      <c r="F305" s="245">
        <v>1</v>
      </c>
      <c r="G305" s="244" t="s">
        <v>164</v>
      </c>
      <c r="H305" s="234">
        <v>276</v>
      </c>
      <c r="I305" s="329">
        <v>0</v>
      </c>
      <c r="J305" s="329">
        <v>0</v>
      </c>
      <c r="K305" s="329">
        <v>0</v>
      </c>
      <c r="L305" s="329">
        <v>0</v>
      </c>
    </row>
    <row r="306" spans="1:12" hidden="1" collapsed="1">
      <c r="A306" s="246">
        <v>3</v>
      </c>
      <c r="B306" s="246">
        <v>3</v>
      </c>
      <c r="C306" s="242">
        <v>1</v>
      </c>
      <c r="D306" s="243">
        <v>1</v>
      </c>
      <c r="E306" s="243">
        <v>2</v>
      </c>
      <c r="F306" s="245">
        <v>2</v>
      </c>
      <c r="G306" s="244" t="s">
        <v>165</v>
      </c>
      <c r="H306" s="234">
        <v>277</v>
      </c>
      <c r="I306" s="329">
        <v>0</v>
      </c>
      <c r="J306" s="329">
        <v>0</v>
      </c>
      <c r="K306" s="329">
        <v>0</v>
      </c>
      <c r="L306" s="329">
        <v>0</v>
      </c>
    </row>
    <row r="307" spans="1:12" hidden="1" collapsed="1">
      <c r="A307" s="246">
        <v>3</v>
      </c>
      <c r="B307" s="246">
        <v>3</v>
      </c>
      <c r="C307" s="242">
        <v>1</v>
      </c>
      <c r="D307" s="243">
        <v>1</v>
      </c>
      <c r="E307" s="243">
        <v>3</v>
      </c>
      <c r="F307" s="245"/>
      <c r="G307" s="244" t="s">
        <v>166</v>
      </c>
      <c r="H307" s="234">
        <v>278</v>
      </c>
      <c r="I307" s="323">
        <f>SUM(I308:I309)</f>
        <v>0</v>
      </c>
      <c r="J307" s="323">
        <f>SUM(J308:J309)</f>
        <v>0</v>
      </c>
      <c r="K307" s="323">
        <f>SUM(K308:K309)</f>
        <v>0</v>
      </c>
      <c r="L307" s="323">
        <f>SUM(L308:L309)</f>
        <v>0</v>
      </c>
    </row>
    <row r="308" spans="1:12" hidden="1" collapsed="1">
      <c r="A308" s="246">
        <v>3</v>
      </c>
      <c r="B308" s="246">
        <v>3</v>
      </c>
      <c r="C308" s="242">
        <v>1</v>
      </c>
      <c r="D308" s="243">
        <v>1</v>
      </c>
      <c r="E308" s="243">
        <v>3</v>
      </c>
      <c r="F308" s="245">
        <v>1</v>
      </c>
      <c r="G308" s="244" t="s">
        <v>167</v>
      </c>
      <c r="H308" s="234">
        <v>279</v>
      </c>
      <c r="I308" s="329">
        <v>0</v>
      </c>
      <c r="J308" s="329">
        <v>0</v>
      </c>
      <c r="K308" s="329">
        <v>0</v>
      </c>
      <c r="L308" s="329">
        <v>0</v>
      </c>
    </row>
    <row r="309" spans="1:12" hidden="1" collapsed="1">
      <c r="A309" s="246">
        <v>3</v>
      </c>
      <c r="B309" s="246">
        <v>3</v>
      </c>
      <c r="C309" s="242">
        <v>1</v>
      </c>
      <c r="D309" s="243">
        <v>1</v>
      </c>
      <c r="E309" s="243">
        <v>3</v>
      </c>
      <c r="F309" s="245">
        <v>2</v>
      </c>
      <c r="G309" s="244" t="s">
        <v>185</v>
      </c>
      <c r="H309" s="234">
        <v>280</v>
      </c>
      <c r="I309" s="329">
        <v>0</v>
      </c>
      <c r="J309" s="329">
        <v>0</v>
      </c>
      <c r="K309" s="329">
        <v>0</v>
      </c>
      <c r="L309" s="329">
        <v>0</v>
      </c>
    </row>
    <row r="310" spans="1:12" hidden="1" collapsed="1">
      <c r="A310" s="256">
        <v>3</v>
      </c>
      <c r="B310" s="239">
        <v>3</v>
      </c>
      <c r="C310" s="242">
        <v>1</v>
      </c>
      <c r="D310" s="243">
        <v>2</v>
      </c>
      <c r="E310" s="243"/>
      <c r="F310" s="245"/>
      <c r="G310" s="244" t="s">
        <v>197</v>
      </c>
      <c r="H310" s="234">
        <v>281</v>
      </c>
      <c r="I310" s="323">
        <f>I311</f>
        <v>0</v>
      </c>
      <c r="J310" s="351">
        <f>J311</f>
        <v>0</v>
      </c>
      <c r="K310" s="324">
        <f>K311</f>
        <v>0</v>
      </c>
      <c r="L310" s="324">
        <f>L311</f>
        <v>0</v>
      </c>
    </row>
    <row r="311" spans="1:12" hidden="1" collapsed="1">
      <c r="A311" s="256">
        <v>3</v>
      </c>
      <c r="B311" s="256">
        <v>3</v>
      </c>
      <c r="C311" s="239">
        <v>1</v>
      </c>
      <c r="D311" s="237">
        <v>2</v>
      </c>
      <c r="E311" s="237">
        <v>1</v>
      </c>
      <c r="F311" s="240"/>
      <c r="G311" s="244" t="s">
        <v>197</v>
      </c>
      <c r="H311" s="234">
        <v>282</v>
      </c>
      <c r="I311" s="330">
        <f>SUM(I312:I313)</f>
        <v>0</v>
      </c>
      <c r="J311" s="352">
        <f>SUM(J312:J313)</f>
        <v>0</v>
      </c>
      <c r="K311" s="331">
        <f>SUM(K312:K313)</f>
        <v>0</v>
      </c>
      <c r="L311" s="331">
        <f>SUM(L312:L313)</f>
        <v>0</v>
      </c>
    </row>
    <row r="312" spans="1:12" ht="25.5" hidden="1" customHeight="1" collapsed="1">
      <c r="A312" s="246">
        <v>3</v>
      </c>
      <c r="B312" s="246">
        <v>3</v>
      </c>
      <c r="C312" s="242">
        <v>1</v>
      </c>
      <c r="D312" s="243">
        <v>2</v>
      </c>
      <c r="E312" s="243">
        <v>1</v>
      </c>
      <c r="F312" s="245">
        <v>1</v>
      </c>
      <c r="G312" s="244" t="s">
        <v>198</v>
      </c>
      <c r="H312" s="234">
        <v>283</v>
      </c>
      <c r="I312" s="329">
        <v>0</v>
      </c>
      <c r="J312" s="329">
        <v>0</v>
      </c>
      <c r="K312" s="329">
        <v>0</v>
      </c>
      <c r="L312" s="329">
        <v>0</v>
      </c>
    </row>
    <row r="313" spans="1:12" hidden="1" collapsed="1">
      <c r="A313" s="250">
        <v>3</v>
      </c>
      <c r="B313" s="275">
        <v>3</v>
      </c>
      <c r="C313" s="257">
        <v>1</v>
      </c>
      <c r="D313" s="258">
        <v>2</v>
      </c>
      <c r="E313" s="258">
        <v>1</v>
      </c>
      <c r="F313" s="259">
        <v>2</v>
      </c>
      <c r="G313" s="260" t="s">
        <v>199</v>
      </c>
      <c r="H313" s="234">
        <v>284</v>
      </c>
      <c r="I313" s="329">
        <v>0</v>
      </c>
      <c r="J313" s="329">
        <v>0</v>
      </c>
      <c r="K313" s="329">
        <v>0</v>
      </c>
      <c r="L313" s="329">
        <v>0</v>
      </c>
    </row>
    <row r="314" spans="1:12" ht="25.5" hidden="1" customHeight="1" collapsed="1">
      <c r="A314" s="242">
        <v>3</v>
      </c>
      <c r="B314" s="244">
        <v>3</v>
      </c>
      <c r="C314" s="242">
        <v>1</v>
      </c>
      <c r="D314" s="243">
        <v>3</v>
      </c>
      <c r="E314" s="243"/>
      <c r="F314" s="245"/>
      <c r="G314" s="244" t="s">
        <v>200</v>
      </c>
      <c r="H314" s="234">
        <v>285</v>
      </c>
      <c r="I314" s="323">
        <f>I315</f>
        <v>0</v>
      </c>
      <c r="J314" s="351">
        <f>J315</f>
        <v>0</v>
      </c>
      <c r="K314" s="324">
        <f>K315</f>
        <v>0</v>
      </c>
      <c r="L314" s="324">
        <f>L315</f>
        <v>0</v>
      </c>
    </row>
    <row r="315" spans="1:12" ht="25.5" hidden="1" customHeight="1" collapsed="1">
      <c r="A315" s="242">
        <v>3</v>
      </c>
      <c r="B315" s="260">
        <v>3</v>
      </c>
      <c r="C315" s="257">
        <v>1</v>
      </c>
      <c r="D315" s="258">
        <v>3</v>
      </c>
      <c r="E315" s="258">
        <v>1</v>
      </c>
      <c r="F315" s="259"/>
      <c r="G315" s="244" t="s">
        <v>200</v>
      </c>
      <c r="H315" s="234">
        <v>286</v>
      </c>
      <c r="I315" s="324">
        <f>I316+I317</f>
        <v>0</v>
      </c>
      <c r="J315" s="324">
        <f>J316+J317</f>
        <v>0</v>
      </c>
      <c r="K315" s="324">
        <f>K316+K317</f>
        <v>0</v>
      </c>
      <c r="L315" s="324">
        <f>L316+L317</f>
        <v>0</v>
      </c>
    </row>
    <row r="316" spans="1:12" ht="25.5" hidden="1" customHeight="1" collapsed="1">
      <c r="A316" s="242">
        <v>3</v>
      </c>
      <c r="B316" s="244">
        <v>3</v>
      </c>
      <c r="C316" s="242">
        <v>1</v>
      </c>
      <c r="D316" s="243">
        <v>3</v>
      </c>
      <c r="E316" s="243">
        <v>1</v>
      </c>
      <c r="F316" s="245">
        <v>1</v>
      </c>
      <c r="G316" s="244" t="s">
        <v>201</v>
      </c>
      <c r="H316" s="234">
        <v>287</v>
      </c>
      <c r="I316" s="347">
        <v>0</v>
      </c>
      <c r="J316" s="347">
        <v>0</v>
      </c>
      <c r="K316" s="347">
        <v>0</v>
      </c>
      <c r="L316" s="346">
        <v>0</v>
      </c>
    </row>
    <row r="317" spans="1:12" ht="25.5" hidden="1" customHeight="1" collapsed="1">
      <c r="A317" s="242">
        <v>3</v>
      </c>
      <c r="B317" s="244">
        <v>3</v>
      </c>
      <c r="C317" s="242">
        <v>1</v>
      </c>
      <c r="D317" s="243">
        <v>3</v>
      </c>
      <c r="E317" s="243">
        <v>1</v>
      </c>
      <c r="F317" s="245">
        <v>2</v>
      </c>
      <c r="G317" s="244" t="s">
        <v>202</v>
      </c>
      <c r="H317" s="234">
        <v>288</v>
      </c>
      <c r="I317" s="329">
        <v>0</v>
      </c>
      <c r="J317" s="329">
        <v>0</v>
      </c>
      <c r="K317" s="329">
        <v>0</v>
      </c>
      <c r="L317" s="329">
        <v>0</v>
      </c>
    </row>
    <row r="318" spans="1:12" hidden="1" collapsed="1">
      <c r="A318" s="242">
        <v>3</v>
      </c>
      <c r="B318" s="244">
        <v>3</v>
      </c>
      <c r="C318" s="242">
        <v>1</v>
      </c>
      <c r="D318" s="243">
        <v>4</v>
      </c>
      <c r="E318" s="243"/>
      <c r="F318" s="245"/>
      <c r="G318" s="244" t="s">
        <v>203</v>
      </c>
      <c r="H318" s="234">
        <v>289</v>
      </c>
      <c r="I318" s="323">
        <f>I319</f>
        <v>0</v>
      </c>
      <c r="J318" s="351">
        <f>J319</f>
        <v>0</v>
      </c>
      <c r="K318" s="324">
        <f>K319</f>
        <v>0</v>
      </c>
      <c r="L318" s="324">
        <f>L319</f>
        <v>0</v>
      </c>
    </row>
    <row r="319" spans="1:12" hidden="1" collapsed="1">
      <c r="A319" s="246">
        <v>3</v>
      </c>
      <c r="B319" s="242">
        <v>3</v>
      </c>
      <c r="C319" s="243">
        <v>1</v>
      </c>
      <c r="D319" s="243">
        <v>4</v>
      </c>
      <c r="E319" s="243">
        <v>1</v>
      </c>
      <c r="F319" s="245"/>
      <c r="G319" s="244" t="s">
        <v>203</v>
      </c>
      <c r="H319" s="234">
        <v>290</v>
      </c>
      <c r="I319" s="323">
        <f>SUM(I320:I321)</f>
        <v>0</v>
      </c>
      <c r="J319" s="323">
        <f>SUM(J320:J321)</f>
        <v>0</v>
      </c>
      <c r="K319" s="323">
        <f>SUM(K320:K321)</f>
        <v>0</v>
      </c>
      <c r="L319" s="323">
        <f>SUM(L320:L321)</f>
        <v>0</v>
      </c>
    </row>
    <row r="320" spans="1:12" hidden="1" collapsed="1">
      <c r="A320" s="246">
        <v>3</v>
      </c>
      <c r="B320" s="242">
        <v>3</v>
      </c>
      <c r="C320" s="243">
        <v>1</v>
      </c>
      <c r="D320" s="243">
        <v>4</v>
      </c>
      <c r="E320" s="243">
        <v>1</v>
      </c>
      <c r="F320" s="245">
        <v>1</v>
      </c>
      <c r="G320" s="244" t="s">
        <v>204</v>
      </c>
      <c r="H320" s="234">
        <v>291</v>
      </c>
      <c r="I320" s="328">
        <v>0</v>
      </c>
      <c r="J320" s="329">
        <v>0</v>
      </c>
      <c r="K320" s="329">
        <v>0</v>
      </c>
      <c r="L320" s="328">
        <v>0</v>
      </c>
    </row>
    <row r="321" spans="1:16" hidden="1" collapsed="1">
      <c r="A321" s="242">
        <v>3</v>
      </c>
      <c r="B321" s="243">
        <v>3</v>
      </c>
      <c r="C321" s="243">
        <v>1</v>
      </c>
      <c r="D321" s="243">
        <v>4</v>
      </c>
      <c r="E321" s="243">
        <v>1</v>
      </c>
      <c r="F321" s="245">
        <v>2</v>
      </c>
      <c r="G321" s="244" t="s">
        <v>205</v>
      </c>
      <c r="H321" s="234">
        <v>292</v>
      </c>
      <c r="I321" s="329">
        <v>0</v>
      </c>
      <c r="J321" s="347">
        <v>0</v>
      </c>
      <c r="K321" s="347">
        <v>0</v>
      </c>
      <c r="L321" s="346">
        <v>0</v>
      </c>
    </row>
    <row r="322" spans="1:16" hidden="1" collapsed="1">
      <c r="A322" s="242">
        <v>3</v>
      </c>
      <c r="B322" s="243">
        <v>3</v>
      </c>
      <c r="C322" s="243">
        <v>1</v>
      </c>
      <c r="D322" s="243">
        <v>5</v>
      </c>
      <c r="E322" s="243"/>
      <c r="F322" s="245"/>
      <c r="G322" s="244" t="s">
        <v>206</v>
      </c>
      <c r="H322" s="234">
        <v>293</v>
      </c>
      <c r="I322" s="331">
        <f t="shared" ref="I322:L323" si="29">I323</f>
        <v>0</v>
      </c>
      <c r="J322" s="351">
        <f t="shared" si="29"/>
        <v>0</v>
      </c>
      <c r="K322" s="324">
        <f t="shared" si="29"/>
        <v>0</v>
      </c>
      <c r="L322" s="324">
        <f t="shared" si="29"/>
        <v>0</v>
      </c>
    </row>
    <row r="323" spans="1:16" hidden="1" collapsed="1">
      <c r="A323" s="239">
        <v>3</v>
      </c>
      <c r="B323" s="258">
        <v>3</v>
      </c>
      <c r="C323" s="258">
        <v>1</v>
      </c>
      <c r="D323" s="258">
        <v>5</v>
      </c>
      <c r="E323" s="258">
        <v>1</v>
      </c>
      <c r="F323" s="259"/>
      <c r="G323" s="244" t="s">
        <v>206</v>
      </c>
      <c r="H323" s="234">
        <v>294</v>
      </c>
      <c r="I323" s="324">
        <f t="shared" si="29"/>
        <v>0</v>
      </c>
      <c r="J323" s="352">
        <f t="shared" si="29"/>
        <v>0</v>
      </c>
      <c r="K323" s="331">
        <f t="shared" si="29"/>
        <v>0</v>
      </c>
      <c r="L323" s="331">
        <f t="shared" si="29"/>
        <v>0</v>
      </c>
    </row>
    <row r="324" spans="1:16" hidden="1" collapsed="1">
      <c r="A324" s="242">
        <v>3</v>
      </c>
      <c r="B324" s="243">
        <v>3</v>
      </c>
      <c r="C324" s="243">
        <v>1</v>
      </c>
      <c r="D324" s="243">
        <v>5</v>
      </c>
      <c r="E324" s="243">
        <v>1</v>
      </c>
      <c r="F324" s="245">
        <v>1</v>
      </c>
      <c r="G324" s="244" t="s">
        <v>206</v>
      </c>
      <c r="H324" s="234">
        <v>295</v>
      </c>
      <c r="I324" s="329">
        <v>0</v>
      </c>
      <c r="J324" s="347">
        <v>0</v>
      </c>
      <c r="K324" s="347">
        <v>0</v>
      </c>
      <c r="L324" s="346">
        <v>0</v>
      </c>
    </row>
    <row r="325" spans="1:16" hidden="1" collapsed="1">
      <c r="A325" s="242">
        <v>3</v>
      </c>
      <c r="B325" s="243">
        <v>3</v>
      </c>
      <c r="C325" s="243">
        <v>1</v>
      </c>
      <c r="D325" s="243">
        <v>6</v>
      </c>
      <c r="E325" s="243"/>
      <c r="F325" s="245"/>
      <c r="G325" s="244" t="s">
        <v>179</v>
      </c>
      <c r="H325" s="234">
        <v>296</v>
      </c>
      <c r="I325" s="324">
        <f t="shared" ref="I325:L326" si="30">I326</f>
        <v>0</v>
      </c>
      <c r="J325" s="351">
        <f t="shared" si="30"/>
        <v>0</v>
      </c>
      <c r="K325" s="324">
        <f t="shared" si="30"/>
        <v>0</v>
      </c>
      <c r="L325" s="324">
        <f t="shared" si="30"/>
        <v>0</v>
      </c>
    </row>
    <row r="326" spans="1:16" hidden="1" collapsed="1">
      <c r="A326" s="242">
        <v>3</v>
      </c>
      <c r="B326" s="243">
        <v>3</v>
      </c>
      <c r="C326" s="243">
        <v>1</v>
      </c>
      <c r="D326" s="243">
        <v>6</v>
      </c>
      <c r="E326" s="243">
        <v>1</v>
      </c>
      <c r="F326" s="245"/>
      <c r="G326" s="244" t="s">
        <v>179</v>
      </c>
      <c r="H326" s="234">
        <v>297</v>
      </c>
      <c r="I326" s="323">
        <f t="shared" si="30"/>
        <v>0</v>
      </c>
      <c r="J326" s="351">
        <f t="shared" si="30"/>
        <v>0</v>
      </c>
      <c r="K326" s="324">
        <f t="shared" si="30"/>
        <v>0</v>
      </c>
      <c r="L326" s="324">
        <f t="shared" si="30"/>
        <v>0</v>
      </c>
    </row>
    <row r="327" spans="1:16" hidden="1" collapsed="1">
      <c r="A327" s="242">
        <v>3</v>
      </c>
      <c r="B327" s="243">
        <v>3</v>
      </c>
      <c r="C327" s="243">
        <v>1</v>
      </c>
      <c r="D327" s="243">
        <v>6</v>
      </c>
      <c r="E327" s="243">
        <v>1</v>
      </c>
      <c r="F327" s="245">
        <v>1</v>
      </c>
      <c r="G327" s="244" t="s">
        <v>179</v>
      </c>
      <c r="H327" s="234">
        <v>298</v>
      </c>
      <c r="I327" s="347">
        <v>0</v>
      </c>
      <c r="J327" s="347">
        <v>0</v>
      </c>
      <c r="K327" s="347">
        <v>0</v>
      </c>
      <c r="L327" s="346">
        <v>0</v>
      </c>
    </row>
    <row r="328" spans="1:16" hidden="1" collapsed="1">
      <c r="A328" s="242">
        <v>3</v>
      </c>
      <c r="B328" s="243">
        <v>3</v>
      </c>
      <c r="C328" s="243">
        <v>1</v>
      </c>
      <c r="D328" s="243">
        <v>7</v>
      </c>
      <c r="E328" s="243"/>
      <c r="F328" s="245"/>
      <c r="G328" s="244" t="s">
        <v>207</v>
      </c>
      <c r="H328" s="234">
        <v>299</v>
      </c>
      <c r="I328" s="323">
        <f>I329</f>
        <v>0</v>
      </c>
      <c r="J328" s="351">
        <f>J329</f>
        <v>0</v>
      </c>
      <c r="K328" s="324">
        <f>K329</f>
        <v>0</v>
      </c>
      <c r="L328" s="324">
        <f>L329</f>
        <v>0</v>
      </c>
    </row>
    <row r="329" spans="1:16" hidden="1" collapsed="1">
      <c r="A329" s="242">
        <v>3</v>
      </c>
      <c r="B329" s="243">
        <v>3</v>
      </c>
      <c r="C329" s="243">
        <v>1</v>
      </c>
      <c r="D329" s="243">
        <v>7</v>
      </c>
      <c r="E329" s="243">
        <v>1</v>
      </c>
      <c r="F329" s="245"/>
      <c r="G329" s="244" t="s">
        <v>207</v>
      </c>
      <c r="H329" s="234">
        <v>300</v>
      </c>
      <c r="I329" s="323">
        <f>I330+I331</f>
        <v>0</v>
      </c>
      <c r="J329" s="323">
        <f>J330+J331</f>
        <v>0</v>
      </c>
      <c r="K329" s="323">
        <f>K330+K331</f>
        <v>0</v>
      </c>
      <c r="L329" s="323">
        <f>L330+L331</f>
        <v>0</v>
      </c>
    </row>
    <row r="330" spans="1:16" ht="25.5" hidden="1" customHeight="1" collapsed="1">
      <c r="A330" s="242">
        <v>3</v>
      </c>
      <c r="B330" s="243">
        <v>3</v>
      </c>
      <c r="C330" s="243">
        <v>1</v>
      </c>
      <c r="D330" s="243">
        <v>7</v>
      </c>
      <c r="E330" s="243">
        <v>1</v>
      </c>
      <c r="F330" s="245">
        <v>1</v>
      </c>
      <c r="G330" s="244" t="s">
        <v>208</v>
      </c>
      <c r="H330" s="234">
        <v>301</v>
      </c>
      <c r="I330" s="347">
        <v>0</v>
      </c>
      <c r="J330" s="347">
        <v>0</v>
      </c>
      <c r="K330" s="347">
        <v>0</v>
      </c>
      <c r="L330" s="346">
        <v>0</v>
      </c>
    </row>
    <row r="331" spans="1:16" ht="25.5" hidden="1" customHeight="1" collapsed="1">
      <c r="A331" s="242">
        <v>3</v>
      </c>
      <c r="B331" s="243">
        <v>3</v>
      </c>
      <c r="C331" s="243">
        <v>1</v>
      </c>
      <c r="D331" s="243">
        <v>7</v>
      </c>
      <c r="E331" s="243">
        <v>1</v>
      </c>
      <c r="F331" s="245">
        <v>2</v>
      </c>
      <c r="G331" s="244" t="s">
        <v>209</v>
      </c>
      <c r="H331" s="234">
        <v>302</v>
      </c>
      <c r="I331" s="329">
        <v>0</v>
      </c>
      <c r="J331" s="329">
        <v>0</v>
      </c>
      <c r="K331" s="329">
        <v>0</v>
      </c>
      <c r="L331" s="329">
        <v>0</v>
      </c>
    </row>
    <row r="332" spans="1:16" ht="38.25" hidden="1" customHeight="1" collapsed="1">
      <c r="A332" s="242">
        <v>3</v>
      </c>
      <c r="B332" s="243">
        <v>3</v>
      </c>
      <c r="C332" s="243">
        <v>2</v>
      </c>
      <c r="D332" s="243"/>
      <c r="E332" s="243"/>
      <c r="F332" s="245"/>
      <c r="G332" s="244" t="s">
        <v>210</v>
      </c>
      <c r="H332" s="234">
        <v>303</v>
      </c>
      <c r="I332" s="323">
        <f>SUM(I333+I342+I346+I350+I354+I357+I360)</f>
        <v>0</v>
      </c>
      <c r="J332" s="351">
        <f>SUM(J333+J342+J346+J350+J354+J357+J360)</f>
        <v>0</v>
      </c>
      <c r="K332" s="324">
        <f>SUM(K333+K342+K346+K350+K354+K357+K360)</f>
        <v>0</v>
      </c>
      <c r="L332" s="324">
        <f>SUM(L333+L342+L346+L350+L354+L357+L360)</f>
        <v>0</v>
      </c>
    </row>
    <row r="333" spans="1:16" hidden="1" collapsed="1">
      <c r="A333" s="242">
        <v>3</v>
      </c>
      <c r="B333" s="243">
        <v>3</v>
      </c>
      <c r="C333" s="243">
        <v>2</v>
      </c>
      <c r="D333" s="243">
        <v>1</v>
      </c>
      <c r="E333" s="243"/>
      <c r="F333" s="245"/>
      <c r="G333" s="244" t="s">
        <v>161</v>
      </c>
      <c r="H333" s="234">
        <v>304</v>
      </c>
      <c r="I333" s="323">
        <f>I334</f>
        <v>0</v>
      </c>
      <c r="J333" s="351">
        <f>J334</f>
        <v>0</v>
      </c>
      <c r="K333" s="324">
        <f>K334</f>
        <v>0</v>
      </c>
      <c r="L333" s="324">
        <f>L334</f>
        <v>0</v>
      </c>
    </row>
    <row r="334" spans="1:16" hidden="1" collapsed="1">
      <c r="A334" s="246">
        <v>3</v>
      </c>
      <c r="B334" s="242">
        <v>3</v>
      </c>
      <c r="C334" s="243">
        <v>2</v>
      </c>
      <c r="D334" s="244">
        <v>1</v>
      </c>
      <c r="E334" s="242">
        <v>1</v>
      </c>
      <c r="F334" s="245"/>
      <c r="G334" s="244" t="s">
        <v>161</v>
      </c>
      <c r="H334" s="234">
        <v>305</v>
      </c>
      <c r="I334" s="323">
        <f t="shared" ref="I334:P334" si="31">SUM(I335:I335)</f>
        <v>0</v>
      </c>
      <c r="J334" s="323">
        <f t="shared" si="31"/>
        <v>0</v>
      </c>
      <c r="K334" s="323">
        <f t="shared" si="31"/>
        <v>0</v>
      </c>
      <c r="L334" s="323">
        <f t="shared" si="31"/>
        <v>0</v>
      </c>
      <c r="M334" s="353">
        <f t="shared" si="31"/>
        <v>0</v>
      </c>
      <c r="N334" s="353">
        <f t="shared" si="31"/>
        <v>0</v>
      </c>
      <c r="O334" s="353">
        <f t="shared" si="31"/>
        <v>0</v>
      </c>
      <c r="P334" s="353">
        <f t="shared" si="31"/>
        <v>0</v>
      </c>
    </row>
    <row r="335" spans="1:16" hidden="1" collapsed="1">
      <c r="A335" s="246">
        <v>3</v>
      </c>
      <c r="B335" s="242">
        <v>3</v>
      </c>
      <c r="C335" s="243">
        <v>2</v>
      </c>
      <c r="D335" s="244">
        <v>1</v>
      </c>
      <c r="E335" s="242">
        <v>1</v>
      </c>
      <c r="F335" s="245">
        <v>1</v>
      </c>
      <c r="G335" s="244" t="s">
        <v>162</v>
      </c>
      <c r="H335" s="234">
        <v>306</v>
      </c>
      <c r="I335" s="347">
        <v>0</v>
      </c>
      <c r="J335" s="347">
        <v>0</v>
      </c>
      <c r="K335" s="347">
        <v>0</v>
      </c>
      <c r="L335" s="346">
        <v>0</v>
      </c>
    </row>
    <row r="336" spans="1:16" hidden="1" collapsed="1">
      <c r="A336" s="246">
        <v>3</v>
      </c>
      <c r="B336" s="242">
        <v>3</v>
      </c>
      <c r="C336" s="243">
        <v>2</v>
      </c>
      <c r="D336" s="244">
        <v>1</v>
      </c>
      <c r="E336" s="242">
        <v>2</v>
      </c>
      <c r="F336" s="245"/>
      <c r="G336" s="260" t="s">
        <v>184</v>
      </c>
      <c r="H336" s="234">
        <v>307</v>
      </c>
      <c r="I336" s="323">
        <f>SUM(I337:I338)</f>
        <v>0</v>
      </c>
      <c r="J336" s="323">
        <f>SUM(J337:J338)</f>
        <v>0</v>
      </c>
      <c r="K336" s="323">
        <f>SUM(K337:K338)</f>
        <v>0</v>
      </c>
      <c r="L336" s="323">
        <f>SUM(L337:L338)</f>
        <v>0</v>
      </c>
    </row>
    <row r="337" spans="1:12" hidden="1" collapsed="1">
      <c r="A337" s="246">
        <v>3</v>
      </c>
      <c r="B337" s="242">
        <v>3</v>
      </c>
      <c r="C337" s="243">
        <v>2</v>
      </c>
      <c r="D337" s="244">
        <v>1</v>
      </c>
      <c r="E337" s="242">
        <v>2</v>
      </c>
      <c r="F337" s="245">
        <v>1</v>
      </c>
      <c r="G337" s="260" t="s">
        <v>164</v>
      </c>
      <c r="H337" s="234">
        <v>308</v>
      </c>
      <c r="I337" s="347">
        <v>0</v>
      </c>
      <c r="J337" s="347">
        <v>0</v>
      </c>
      <c r="K337" s="347">
        <v>0</v>
      </c>
      <c r="L337" s="346">
        <v>0</v>
      </c>
    </row>
    <row r="338" spans="1:12" hidden="1" collapsed="1">
      <c r="A338" s="246">
        <v>3</v>
      </c>
      <c r="B338" s="242">
        <v>3</v>
      </c>
      <c r="C338" s="243">
        <v>2</v>
      </c>
      <c r="D338" s="244">
        <v>1</v>
      </c>
      <c r="E338" s="242">
        <v>2</v>
      </c>
      <c r="F338" s="245">
        <v>2</v>
      </c>
      <c r="G338" s="260" t="s">
        <v>165</v>
      </c>
      <c r="H338" s="234">
        <v>309</v>
      </c>
      <c r="I338" s="329">
        <v>0</v>
      </c>
      <c r="J338" s="329">
        <v>0</v>
      </c>
      <c r="K338" s="329">
        <v>0</v>
      </c>
      <c r="L338" s="329">
        <v>0</v>
      </c>
    </row>
    <row r="339" spans="1:12" hidden="1" collapsed="1">
      <c r="A339" s="246">
        <v>3</v>
      </c>
      <c r="B339" s="242">
        <v>3</v>
      </c>
      <c r="C339" s="243">
        <v>2</v>
      </c>
      <c r="D339" s="244">
        <v>1</v>
      </c>
      <c r="E339" s="242">
        <v>3</v>
      </c>
      <c r="F339" s="245"/>
      <c r="G339" s="260" t="s">
        <v>166</v>
      </c>
      <c r="H339" s="234">
        <v>310</v>
      </c>
      <c r="I339" s="323">
        <f>SUM(I340:I341)</f>
        <v>0</v>
      </c>
      <c r="J339" s="323">
        <f>SUM(J340:J341)</f>
        <v>0</v>
      </c>
      <c r="K339" s="323">
        <f>SUM(K340:K341)</f>
        <v>0</v>
      </c>
      <c r="L339" s="323">
        <f>SUM(L340:L341)</f>
        <v>0</v>
      </c>
    </row>
    <row r="340" spans="1:12" hidden="1" collapsed="1">
      <c r="A340" s="246">
        <v>3</v>
      </c>
      <c r="B340" s="242">
        <v>3</v>
      </c>
      <c r="C340" s="243">
        <v>2</v>
      </c>
      <c r="D340" s="244">
        <v>1</v>
      </c>
      <c r="E340" s="242">
        <v>3</v>
      </c>
      <c r="F340" s="245">
        <v>1</v>
      </c>
      <c r="G340" s="260" t="s">
        <v>167</v>
      </c>
      <c r="H340" s="234">
        <v>311</v>
      </c>
      <c r="I340" s="329">
        <v>0</v>
      </c>
      <c r="J340" s="329">
        <v>0</v>
      </c>
      <c r="K340" s="329">
        <v>0</v>
      </c>
      <c r="L340" s="329">
        <v>0</v>
      </c>
    </row>
    <row r="341" spans="1:12" hidden="1" collapsed="1">
      <c r="A341" s="246">
        <v>3</v>
      </c>
      <c r="B341" s="242">
        <v>3</v>
      </c>
      <c r="C341" s="243">
        <v>2</v>
      </c>
      <c r="D341" s="244">
        <v>1</v>
      </c>
      <c r="E341" s="242">
        <v>3</v>
      </c>
      <c r="F341" s="245">
        <v>2</v>
      </c>
      <c r="G341" s="260" t="s">
        <v>185</v>
      </c>
      <c r="H341" s="234">
        <v>312</v>
      </c>
      <c r="I341" s="334">
        <v>0</v>
      </c>
      <c r="J341" s="354">
        <v>0</v>
      </c>
      <c r="K341" s="334">
        <v>0</v>
      </c>
      <c r="L341" s="334">
        <v>0</v>
      </c>
    </row>
    <row r="342" spans="1:12" hidden="1" collapsed="1">
      <c r="A342" s="250">
        <v>3</v>
      </c>
      <c r="B342" s="250">
        <v>3</v>
      </c>
      <c r="C342" s="257">
        <v>2</v>
      </c>
      <c r="D342" s="260">
        <v>2</v>
      </c>
      <c r="E342" s="257"/>
      <c r="F342" s="259"/>
      <c r="G342" s="260" t="s">
        <v>197</v>
      </c>
      <c r="H342" s="234">
        <v>313</v>
      </c>
      <c r="I342" s="332">
        <f>I343</f>
        <v>0</v>
      </c>
      <c r="J342" s="355">
        <f>J343</f>
        <v>0</v>
      </c>
      <c r="K342" s="333">
        <f>K343</f>
        <v>0</v>
      </c>
      <c r="L342" s="333">
        <f>L343</f>
        <v>0</v>
      </c>
    </row>
    <row r="343" spans="1:12" hidden="1" collapsed="1">
      <c r="A343" s="246">
        <v>3</v>
      </c>
      <c r="B343" s="246">
        <v>3</v>
      </c>
      <c r="C343" s="242">
        <v>2</v>
      </c>
      <c r="D343" s="244">
        <v>2</v>
      </c>
      <c r="E343" s="242">
        <v>1</v>
      </c>
      <c r="F343" s="245"/>
      <c r="G343" s="260" t="s">
        <v>197</v>
      </c>
      <c r="H343" s="234">
        <v>314</v>
      </c>
      <c r="I343" s="323">
        <f>SUM(I344:I345)</f>
        <v>0</v>
      </c>
      <c r="J343" s="335">
        <f>SUM(J344:J345)</f>
        <v>0</v>
      </c>
      <c r="K343" s="324">
        <f>SUM(K344:K345)</f>
        <v>0</v>
      </c>
      <c r="L343" s="324">
        <f>SUM(L344:L345)</f>
        <v>0</v>
      </c>
    </row>
    <row r="344" spans="1:12" ht="25.5" hidden="1" customHeight="1" collapsed="1">
      <c r="A344" s="246">
        <v>3</v>
      </c>
      <c r="B344" s="246">
        <v>3</v>
      </c>
      <c r="C344" s="242">
        <v>2</v>
      </c>
      <c r="D344" s="244">
        <v>2</v>
      </c>
      <c r="E344" s="246">
        <v>1</v>
      </c>
      <c r="F344" s="267">
        <v>1</v>
      </c>
      <c r="G344" s="244" t="s">
        <v>198</v>
      </c>
      <c r="H344" s="234">
        <v>315</v>
      </c>
      <c r="I344" s="329">
        <v>0</v>
      </c>
      <c r="J344" s="329">
        <v>0</v>
      </c>
      <c r="K344" s="329">
        <v>0</v>
      </c>
      <c r="L344" s="329">
        <v>0</v>
      </c>
    </row>
    <row r="345" spans="1:12" hidden="1" collapsed="1">
      <c r="A345" s="250">
        <v>3</v>
      </c>
      <c r="B345" s="250">
        <v>3</v>
      </c>
      <c r="C345" s="251">
        <v>2</v>
      </c>
      <c r="D345" s="252">
        <v>2</v>
      </c>
      <c r="E345" s="253">
        <v>1</v>
      </c>
      <c r="F345" s="272">
        <v>2</v>
      </c>
      <c r="G345" s="253" t="s">
        <v>199</v>
      </c>
      <c r="H345" s="234">
        <v>316</v>
      </c>
      <c r="I345" s="329">
        <v>0</v>
      </c>
      <c r="J345" s="329">
        <v>0</v>
      </c>
      <c r="K345" s="329">
        <v>0</v>
      </c>
      <c r="L345" s="329">
        <v>0</v>
      </c>
    </row>
    <row r="346" spans="1:12" ht="25.5" hidden="1" customHeight="1" collapsed="1">
      <c r="A346" s="246">
        <v>3</v>
      </c>
      <c r="B346" s="246">
        <v>3</v>
      </c>
      <c r="C346" s="242">
        <v>2</v>
      </c>
      <c r="D346" s="243">
        <v>3</v>
      </c>
      <c r="E346" s="244"/>
      <c r="F346" s="267"/>
      <c r="G346" s="244" t="s">
        <v>200</v>
      </c>
      <c r="H346" s="234">
        <v>317</v>
      </c>
      <c r="I346" s="323">
        <f>I347</f>
        <v>0</v>
      </c>
      <c r="J346" s="335">
        <f>J347</f>
        <v>0</v>
      </c>
      <c r="K346" s="324">
        <f>K347</f>
        <v>0</v>
      </c>
      <c r="L346" s="324">
        <f>L347</f>
        <v>0</v>
      </c>
    </row>
    <row r="347" spans="1:12" ht="25.5" hidden="1" customHeight="1" collapsed="1">
      <c r="A347" s="246">
        <v>3</v>
      </c>
      <c r="B347" s="246">
        <v>3</v>
      </c>
      <c r="C347" s="242">
        <v>2</v>
      </c>
      <c r="D347" s="243">
        <v>3</v>
      </c>
      <c r="E347" s="244">
        <v>1</v>
      </c>
      <c r="F347" s="267"/>
      <c r="G347" s="244" t="s">
        <v>200</v>
      </c>
      <c r="H347" s="234">
        <v>318</v>
      </c>
      <c r="I347" s="323">
        <f>I348+I349</f>
        <v>0</v>
      </c>
      <c r="J347" s="323">
        <f>J348+J349</f>
        <v>0</v>
      </c>
      <c r="K347" s="323">
        <f>K348+K349</f>
        <v>0</v>
      </c>
      <c r="L347" s="323">
        <f>L348+L349</f>
        <v>0</v>
      </c>
    </row>
    <row r="348" spans="1:12" ht="25.5" hidden="1" customHeight="1" collapsed="1">
      <c r="A348" s="246">
        <v>3</v>
      </c>
      <c r="B348" s="246">
        <v>3</v>
      </c>
      <c r="C348" s="242">
        <v>2</v>
      </c>
      <c r="D348" s="243">
        <v>3</v>
      </c>
      <c r="E348" s="244">
        <v>1</v>
      </c>
      <c r="F348" s="267">
        <v>1</v>
      </c>
      <c r="G348" s="244" t="s">
        <v>201</v>
      </c>
      <c r="H348" s="234">
        <v>319</v>
      </c>
      <c r="I348" s="347">
        <v>0</v>
      </c>
      <c r="J348" s="347">
        <v>0</v>
      </c>
      <c r="K348" s="347">
        <v>0</v>
      </c>
      <c r="L348" s="346">
        <v>0</v>
      </c>
    </row>
    <row r="349" spans="1:12" ht="25.5" hidden="1" customHeight="1" collapsed="1">
      <c r="A349" s="246">
        <v>3</v>
      </c>
      <c r="B349" s="246">
        <v>3</v>
      </c>
      <c r="C349" s="242">
        <v>2</v>
      </c>
      <c r="D349" s="243">
        <v>3</v>
      </c>
      <c r="E349" s="244">
        <v>1</v>
      </c>
      <c r="F349" s="267">
        <v>2</v>
      </c>
      <c r="G349" s="244" t="s">
        <v>202</v>
      </c>
      <c r="H349" s="234">
        <v>320</v>
      </c>
      <c r="I349" s="329">
        <v>0</v>
      </c>
      <c r="J349" s="329">
        <v>0</v>
      </c>
      <c r="K349" s="329">
        <v>0</v>
      </c>
      <c r="L349" s="329">
        <v>0</v>
      </c>
    </row>
    <row r="350" spans="1:12" hidden="1" collapsed="1">
      <c r="A350" s="246">
        <v>3</v>
      </c>
      <c r="B350" s="246">
        <v>3</v>
      </c>
      <c r="C350" s="242">
        <v>2</v>
      </c>
      <c r="D350" s="243">
        <v>4</v>
      </c>
      <c r="E350" s="243"/>
      <c r="F350" s="245"/>
      <c r="G350" s="244" t="s">
        <v>203</v>
      </c>
      <c r="H350" s="234">
        <v>321</v>
      </c>
      <c r="I350" s="323">
        <f>I351</f>
        <v>0</v>
      </c>
      <c r="J350" s="335">
        <f>J351</f>
        <v>0</v>
      </c>
      <c r="K350" s="324">
        <f>K351</f>
        <v>0</v>
      </c>
      <c r="L350" s="324">
        <f>L351</f>
        <v>0</v>
      </c>
    </row>
    <row r="351" spans="1:12" hidden="1" collapsed="1">
      <c r="A351" s="256">
        <v>3</v>
      </c>
      <c r="B351" s="256">
        <v>3</v>
      </c>
      <c r="C351" s="239">
        <v>2</v>
      </c>
      <c r="D351" s="237">
        <v>4</v>
      </c>
      <c r="E351" s="237">
        <v>1</v>
      </c>
      <c r="F351" s="240"/>
      <c r="G351" s="244" t="s">
        <v>203</v>
      </c>
      <c r="H351" s="234">
        <v>322</v>
      </c>
      <c r="I351" s="330">
        <f>SUM(I352:I353)</f>
        <v>0</v>
      </c>
      <c r="J351" s="336">
        <f>SUM(J352:J353)</f>
        <v>0</v>
      </c>
      <c r="K351" s="331">
        <f>SUM(K352:K353)</f>
        <v>0</v>
      </c>
      <c r="L351" s="331">
        <f>SUM(L352:L353)</f>
        <v>0</v>
      </c>
    </row>
    <row r="352" spans="1:12" hidden="1" collapsed="1">
      <c r="A352" s="246">
        <v>3</v>
      </c>
      <c r="B352" s="246">
        <v>3</v>
      </c>
      <c r="C352" s="242">
        <v>2</v>
      </c>
      <c r="D352" s="243">
        <v>4</v>
      </c>
      <c r="E352" s="243">
        <v>1</v>
      </c>
      <c r="F352" s="245">
        <v>1</v>
      </c>
      <c r="G352" s="244" t="s">
        <v>204</v>
      </c>
      <c r="H352" s="234">
        <v>323</v>
      </c>
      <c r="I352" s="329">
        <v>0</v>
      </c>
      <c r="J352" s="329">
        <v>0</v>
      </c>
      <c r="K352" s="329">
        <v>0</v>
      </c>
      <c r="L352" s="329">
        <v>0</v>
      </c>
    </row>
    <row r="353" spans="1:12" hidden="1" collapsed="1">
      <c r="A353" s="246">
        <v>3</v>
      </c>
      <c r="B353" s="246">
        <v>3</v>
      </c>
      <c r="C353" s="242">
        <v>2</v>
      </c>
      <c r="D353" s="243">
        <v>4</v>
      </c>
      <c r="E353" s="243">
        <v>1</v>
      </c>
      <c r="F353" s="245">
        <v>2</v>
      </c>
      <c r="G353" s="244" t="s">
        <v>211</v>
      </c>
      <c r="H353" s="234">
        <v>324</v>
      </c>
      <c r="I353" s="329">
        <v>0</v>
      </c>
      <c r="J353" s="329">
        <v>0</v>
      </c>
      <c r="K353" s="329">
        <v>0</v>
      </c>
      <c r="L353" s="329">
        <v>0</v>
      </c>
    </row>
    <row r="354" spans="1:12" hidden="1" collapsed="1">
      <c r="A354" s="246">
        <v>3</v>
      </c>
      <c r="B354" s="246">
        <v>3</v>
      </c>
      <c r="C354" s="242">
        <v>2</v>
      </c>
      <c r="D354" s="243">
        <v>5</v>
      </c>
      <c r="E354" s="243"/>
      <c r="F354" s="245"/>
      <c r="G354" s="244" t="s">
        <v>206</v>
      </c>
      <c r="H354" s="234">
        <v>325</v>
      </c>
      <c r="I354" s="323">
        <f t="shared" ref="I354:L355" si="32">I355</f>
        <v>0</v>
      </c>
      <c r="J354" s="335">
        <f t="shared" si="32"/>
        <v>0</v>
      </c>
      <c r="K354" s="324">
        <f t="shared" si="32"/>
        <v>0</v>
      </c>
      <c r="L354" s="324">
        <f t="shared" si="32"/>
        <v>0</v>
      </c>
    </row>
    <row r="355" spans="1:12" hidden="1" collapsed="1">
      <c r="A355" s="256">
        <v>3</v>
      </c>
      <c r="B355" s="256">
        <v>3</v>
      </c>
      <c r="C355" s="239">
        <v>2</v>
      </c>
      <c r="D355" s="237">
        <v>5</v>
      </c>
      <c r="E355" s="237">
        <v>1</v>
      </c>
      <c r="F355" s="240"/>
      <c r="G355" s="244" t="s">
        <v>206</v>
      </c>
      <c r="H355" s="234">
        <v>326</v>
      </c>
      <c r="I355" s="330">
        <f t="shared" si="32"/>
        <v>0</v>
      </c>
      <c r="J355" s="336">
        <f t="shared" si="32"/>
        <v>0</v>
      </c>
      <c r="K355" s="331">
        <f t="shared" si="32"/>
        <v>0</v>
      </c>
      <c r="L355" s="331">
        <f t="shared" si="32"/>
        <v>0</v>
      </c>
    </row>
    <row r="356" spans="1:12" hidden="1" collapsed="1">
      <c r="A356" s="246">
        <v>3</v>
      </c>
      <c r="B356" s="246">
        <v>3</v>
      </c>
      <c r="C356" s="242">
        <v>2</v>
      </c>
      <c r="D356" s="243">
        <v>5</v>
      </c>
      <c r="E356" s="243">
        <v>1</v>
      </c>
      <c r="F356" s="245">
        <v>1</v>
      </c>
      <c r="G356" s="244" t="s">
        <v>206</v>
      </c>
      <c r="H356" s="234">
        <v>327</v>
      </c>
      <c r="I356" s="347">
        <v>0</v>
      </c>
      <c r="J356" s="347">
        <v>0</v>
      </c>
      <c r="K356" s="347">
        <v>0</v>
      </c>
      <c r="L356" s="346">
        <v>0</v>
      </c>
    </row>
    <row r="357" spans="1:12" hidden="1" collapsed="1">
      <c r="A357" s="246">
        <v>3</v>
      </c>
      <c r="B357" s="246">
        <v>3</v>
      </c>
      <c r="C357" s="242">
        <v>2</v>
      </c>
      <c r="D357" s="243">
        <v>6</v>
      </c>
      <c r="E357" s="243"/>
      <c r="F357" s="245"/>
      <c r="G357" s="244" t="s">
        <v>179</v>
      </c>
      <c r="H357" s="234">
        <v>328</v>
      </c>
      <c r="I357" s="323">
        <f t="shared" ref="I357:L358" si="33">I358</f>
        <v>0</v>
      </c>
      <c r="J357" s="335">
        <f t="shared" si="33"/>
        <v>0</v>
      </c>
      <c r="K357" s="324">
        <f t="shared" si="33"/>
        <v>0</v>
      </c>
      <c r="L357" s="324">
        <f t="shared" si="33"/>
        <v>0</v>
      </c>
    </row>
    <row r="358" spans="1:12" hidden="1" collapsed="1">
      <c r="A358" s="246">
        <v>3</v>
      </c>
      <c r="B358" s="246">
        <v>3</v>
      </c>
      <c r="C358" s="242">
        <v>2</v>
      </c>
      <c r="D358" s="243">
        <v>6</v>
      </c>
      <c r="E358" s="243">
        <v>1</v>
      </c>
      <c r="F358" s="245"/>
      <c r="G358" s="244" t="s">
        <v>179</v>
      </c>
      <c r="H358" s="234">
        <v>329</v>
      </c>
      <c r="I358" s="323">
        <f t="shared" si="33"/>
        <v>0</v>
      </c>
      <c r="J358" s="335">
        <f t="shared" si="33"/>
        <v>0</v>
      </c>
      <c r="K358" s="324">
        <f t="shared" si="33"/>
        <v>0</v>
      </c>
      <c r="L358" s="324">
        <f t="shared" si="33"/>
        <v>0</v>
      </c>
    </row>
    <row r="359" spans="1:12" hidden="1" collapsed="1">
      <c r="A359" s="250">
        <v>3</v>
      </c>
      <c r="B359" s="250">
        <v>3</v>
      </c>
      <c r="C359" s="251">
        <v>2</v>
      </c>
      <c r="D359" s="252">
        <v>6</v>
      </c>
      <c r="E359" s="252">
        <v>1</v>
      </c>
      <c r="F359" s="254">
        <v>1</v>
      </c>
      <c r="G359" s="253" t="s">
        <v>179</v>
      </c>
      <c r="H359" s="234">
        <v>330</v>
      </c>
      <c r="I359" s="347">
        <v>0</v>
      </c>
      <c r="J359" s="347">
        <v>0</v>
      </c>
      <c r="K359" s="347">
        <v>0</v>
      </c>
      <c r="L359" s="346">
        <v>0</v>
      </c>
    </row>
    <row r="360" spans="1:12" hidden="1" collapsed="1">
      <c r="A360" s="246">
        <v>3</v>
      </c>
      <c r="B360" s="246">
        <v>3</v>
      </c>
      <c r="C360" s="242">
        <v>2</v>
      </c>
      <c r="D360" s="243">
        <v>7</v>
      </c>
      <c r="E360" s="243"/>
      <c r="F360" s="245"/>
      <c r="G360" s="244" t="s">
        <v>207</v>
      </c>
      <c r="H360" s="234">
        <v>331</v>
      </c>
      <c r="I360" s="323">
        <f>I361</f>
        <v>0</v>
      </c>
      <c r="J360" s="335">
        <f>J361</f>
        <v>0</v>
      </c>
      <c r="K360" s="324">
        <f>K361</f>
        <v>0</v>
      </c>
      <c r="L360" s="324">
        <f>L361</f>
        <v>0</v>
      </c>
    </row>
    <row r="361" spans="1:12" hidden="1" collapsed="1">
      <c r="A361" s="250">
        <v>3</v>
      </c>
      <c r="B361" s="250">
        <v>3</v>
      </c>
      <c r="C361" s="251">
        <v>2</v>
      </c>
      <c r="D361" s="252">
        <v>7</v>
      </c>
      <c r="E361" s="252">
        <v>1</v>
      </c>
      <c r="F361" s="254"/>
      <c r="G361" s="244" t="s">
        <v>207</v>
      </c>
      <c r="H361" s="234">
        <v>332</v>
      </c>
      <c r="I361" s="323">
        <f>SUM(I362:I363)</f>
        <v>0</v>
      </c>
      <c r="J361" s="323">
        <f>SUM(J362:J363)</f>
        <v>0</v>
      </c>
      <c r="K361" s="323">
        <f>SUM(K362:K363)</f>
        <v>0</v>
      </c>
      <c r="L361" s="323">
        <f>SUM(L362:L363)</f>
        <v>0</v>
      </c>
    </row>
    <row r="362" spans="1:12" ht="25.5" hidden="1" customHeight="1" collapsed="1">
      <c r="A362" s="246">
        <v>3</v>
      </c>
      <c r="B362" s="246">
        <v>3</v>
      </c>
      <c r="C362" s="242">
        <v>2</v>
      </c>
      <c r="D362" s="243">
        <v>7</v>
      </c>
      <c r="E362" s="243">
        <v>1</v>
      </c>
      <c r="F362" s="245">
        <v>1</v>
      </c>
      <c r="G362" s="244" t="s">
        <v>208</v>
      </c>
      <c r="H362" s="234">
        <v>333</v>
      </c>
      <c r="I362" s="347">
        <v>0</v>
      </c>
      <c r="J362" s="347">
        <v>0</v>
      </c>
      <c r="K362" s="347">
        <v>0</v>
      </c>
      <c r="L362" s="346">
        <v>0</v>
      </c>
    </row>
    <row r="363" spans="1:12" ht="25.5" hidden="1" customHeight="1" collapsed="1">
      <c r="A363" s="246">
        <v>3</v>
      </c>
      <c r="B363" s="246">
        <v>3</v>
      </c>
      <c r="C363" s="242">
        <v>2</v>
      </c>
      <c r="D363" s="243">
        <v>7</v>
      </c>
      <c r="E363" s="243">
        <v>1</v>
      </c>
      <c r="F363" s="245">
        <v>2</v>
      </c>
      <c r="G363" s="244" t="s">
        <v>209</v>
      </c>
      <c r="H363" s="234">
        <v>334</v>
      </c>
      <c r="I363" s="329">
        <v>0</v>
      </c>
      <c r="J363" s="329">
        <v>0</v>
      </c>
      <c r="K363" s="329">
        <v>0</v>
      </c>
      <c r="L363" s="329">
        <v>0</v>
      </c>
    </row>
    <row r="364" spans="1:12">
      <c r="A364" s="213"/>
      <c r="B364" s="213"/>
      <c r="C364" s="214"/>
      <c r="D364" s="284"/>
      <c r="E364" s="285"/>
      <c r="F364" s="286"/>
      <c r="G364" s="287" t="s">
        <v>481</v>
      </c>
      <c r="H364" s="234">
        <v>335</v>
      </c>
      <c r="I364" s="338">
        <f>SUM(I30+I180)</f>
        <v>176900</v>
      </c>
      <c r="J364" s="338">
        <f>SUM(J30+J180)</f>
        <v>176900</v>
      </c>
      <c r="K364" s="338">
        <f>SUM(K30+K180)</f>
        <v>176900</v>
      </c>
      <c r="L364" s="338">
        <f>SUM(L30+L180)</f>
        <v>176900</v>
      </c>
    </row>
    <row r="365" spans="1:12">
      <c r="G365" s="235"/>
      <c r="H365" s="288"/>
      <c r="I365" s="289"/>
      <c r="J365" s="290"/>
      <c r="K365" s="290"/>
      <c r="L365" s="290"/>
    </row>
    <row r="366" spans="1:12">
      <c r="D366" s="291"/>
      <c r="E366" s="291"/>
      <c r="F366" s="219"/>
      <c r="G366" s="291" t="s">
        <v>213</v>
      </c>
      <c r="H366" s="318"/>
      <c r="I366" s="292"/>
      <c r="J366" s="290"/>
      <c r="K366" s="293" t="s">
        <v>214</v>
      </c>
      <c r="L366" s="292"/>
    </row>
    <row r="367" spans="1:12" ht="18.75" customHeight="1">
      <c r="A367" s="294"/>
      <c r="B367" s="294"/>
      <c r="C367" s="294"/>
      <c r="D367" s="295" t="s">
        <v>215</v>
      </c>
      <c r="E367"/>
      <c r="F367"/>
      <c r="G367"/>
      <c r="H367" s="296"/>
      <c r="I367" s="314" t="s">
        <v>216</v>
      </c>
      <c r="K367" s="520" t="s">
        <v>217</v>
      </c>
      <c r="L367" s="520"/>
    </row>
    <row r="368" spans="1:12" ht="15.75" customHeight="1">
      <c r="I368" s="297"/>
      <c r="K368" s="297"/>
      <c r="L368" s="297"/>
    </row>
    <row r="369" spans="4:12" ht="15.75" customHeight="1">
      <c r="D369" s="291"/>
      <c r="E369" s="291"/>
      <c r="F369" s="219"/>
      <c r="G369" s="291" t="s">
        <v>218</v>
      </c>
      <c r="I369" s="297"/>
      <c r="K369" s="293" t="s">
        <v>219</v>
      </c>
      <c r="L369" s="298"/>
    </row>
    <row r="370" spans="4:12" ht="24" customHeight="1">
      <c r="D370" s="521" t="s">
        <v>482</v>
      </c>
      <c r="E370" s="522"/>
      <c r="F370" s="522"/>
      <c r="G370" s="522"/>
      <c r="H370" s="299"/>
      <c r="I370" s="300" t="s">
        <v>216</v>
      </c>
      <c r="K370" s="520" t="s">
        <v>217</v>
      </c>
      <c r="L370" s="520"/>
    </row>
  </sheetData>
  <mergeCells count="25">
    <mergeCell ref="A27:F28"/>
    <mergeCell ref="G27:G28"/>
    <mergeCell ref="H27:H28"/>
    <mergeCell ref="A29:F29"/>
    <mergeCell ref="A7:L7"/>
    <mergeCell ref="G8:K8"/>
    <mergeCell ref="A9:L9"/>
    <mergeCell ref="G10:K10"/>
    <mergeCell ref="G11:K11"/>
    <mergeCell ref="G6:K6"/>
    <mergeCell ref="K367:L367"/>
    <mergeCell ref="D370:G370"/>
    <mergeCell ref="K370:L370"/>
    <mergeCell ref="B13:L13"/>
    <mergeCell ref="G15:K15"/>
    <mergeCell ref="G16:K16"/>
    <mergeCell ref="E17:K17"/>
    <mergeCell ref="I27:J27"/>
    <mergeCell ref="K27:K28"/>
    <mergeCell ref="L27:L28"/>
    <mergeCell ref="A18:L18"/>
    <mergeCell ref="A22:I22"/>
    <mergeCell ref="A23:I23"/>
    <mergeCell ref="A26:I26"/>
    <mergeCell ref="G25:H25"/>
  </mergeCells>
  <pageMargins left="0.70866141732283472" right="0" top="0" bottom="0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45</vt:i4>
      </vt:variant>
    </vt:vector>
  </HeadingPairs>
  <TitlesOfParts>
    <vt:vector size="45" baseType="lpstr">
      <vt:lpstr>Suvestinė</vt:lpstr>
      <vt:lpstr>SB Suvestinė</vt:lpstr>
      <vt:lpstr>SB-4117</vt:lpstr>
      <vt:lpstr>SB-4141</vt:lpstr>
      <vt:lpstr>SB-4115</vt:lpstr>
      <vt:lpstr>SB-4152</vt:lpstr>
      <vt:lpstr>SB-4114</vt:lpstr>
      <vt:lpstr>VBD-Suvestinė</vt:lpstr>
      <vt:lpstr>VBD-4121</vt:lpstr>
      <vt:lpstr>VBD-41210</vt:lpstr>
      <vt:lpstr>VBD-4141</vt:lpstr>
      <vt:lpstr>S-4152</vt:lpstr>
      <vt:lpstr>AA-4111</vt:lpstr>
      <vt:lpstr>AA-4119</vt:lpstr>
      <vt:lpstr>ES-4114</vt:lpstr>
      <vt:lpstr>VBES-4114</vt:lpstr>
      <vt:lpstr>ES-4117</vt:lpstr>
      <vt:lpstr>ES-4115</vt:lpstr>
      <vt:lpstr>VBES-4115</vt:lpstr>
      <vt:lpstr>VBD COVID</vt:lpstr>
      <vt:lpstr>Pažyma apie pajamas</vt:lpstr>
      <vt:lpstr>Pajamų įmokų ataskaita</vt:lpstr>
      <vt:lpstr>Gautų FS pažyma</vt:lpstr>
      <vt:lpstr>Sukauptų FS pažyma</vt:lpstr>
      <vt:lpstr>Mokėtinų sumų</vt:lpstr>
      <vt:lpstr>Pažyma prie 9 priedo</vt:lpstr>
      <vt:lpstr>B9-VBD Suvestinė</vt:lpstr>
      <vt:lpstr>B9-VBD4121</vt:lpstr>
      <vt:lpstr>B9-VBD41210</vt:lpstr>
      <vt:lpstr>B9-VBD4141</vt:lpstr>
      <vt:lpstr>B9-SB-Suvestinė</vt:lpstr>
      <vt:lpstr>B9-SB4152</vt:lpstr>
      <vt:lpstr>B9-SB4117</vt:lpstr>
      <vt:lpstr>B9-SB4141</vt:lpstr>
      <vt:lpstr>B9-SB4115</vt:lpstr>
      <vt:lpstr>B9-VBD(COVID)4154</vt:lpstr>
      <vt:lpstr>Tikslinės lėšos</vt:lpstr>
      <vt:lpstr>B9-S4152 </vt:lpstr>
      <vt:lpstr>B9-SB4114</vt:lpstr>
      <vt:lpstr>B9-ES4114 </vt:lpstr>
      <vt:lpstr>B9-VBES4114 </vt:lpstr>
      <vt:lpstr>B9-ES4117</vt:lpstr>
      <vt:lpstr>B9-ES4115</vt:lpstr>
      <vt:lpstr>B9-VBES4115</vt:lpstr>
      <vt:lpstr>Neužimti etatai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2022-01-25T14:02:34Z</dcterms:modified>
</cp:coreProperties>
</file>