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rud\Desktop\VSBiuras\ATASKAITOS\2022-II-ketv\Finansinės at\"/>
    </mc:Choice>
  </mc:AlternateContent>
  <xr:revisionPtr revIDLastSave="0" documentId="13_ncr:1_{8E71EEA8-BE79-4FAB-928A-21AB8FD21E5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 Vsafas 2 pr." sheetId="2" r:id="rId1"/>
    <sheet name="3 Vasafas 2 pr." sheetId="1" r:id="rId2"/>
    <sheet name="20 Vsafas 4 pr.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3" l="1"/>
  <c r="N24" i="3"/>
  <c r="N23" i="3"/>
  <c r="M22" i="3"/>
  <c r="L22" i="3"/>
  <c r="K22" i="3"/>
  <c r="J22" i="3"/>
  <c r="I22" i="3"/>
  <c r="H22" i="3"/>
  <c r="G22" i="3"/>
  <c r="F22" i="3"/>
  <c r="E22" i="3"/>
  <c r="D22" i="3"/>
  <c r="N22" i="3" s="1"/>
  <c r="N21" i="3"/>
  <c r="N20" i="3"/>
  <c r="M19" i="3"/>
  <c r="L19" i="3"/>
  <c r="K19" i="3"/>
  <c r="J19" i="3"/>
  <c r="I19" i="3"/>
  <c r="H19" i="3"/>
  <c r="G19" i="3"/>
  <c r="F19" i="3"/>
  <c r="E19" i="3"/>
  <c r="N19" i="3" s="1"/>
  <c r="D19" i="3"/>
  <c r="N18" i="3"/>
  <c r="N17" i="3"/>
  <c r="M16" i="3"/>
  <c r="L16" i="3"/>
  <c r="K16" i="3"/>
  <c r="J16" i="3"/>
  <c r="I16" i="3"/>
  <c r="H16" i="3"/>
  <c r="G16" i="3"/>
  <c r="F16" i="3"/>
  <c r="E16" i="3"/>
  <c r="D16" i="3"/>
  <c r="N16" i="3" s="1"/>
  <c r="N15" i="3"/>
  <c r="N14" i="3"/>
  <c r="M13" i="3"/>
  <c r="M25" i="3" s="1"/>
  <c r="L13" i="3"/>
  <c r="L25" i="3" s="1"/>
  <c r="K13" i="3"/>
  <c r="K25" i="3" s="1"/>
  <c r="J13" i="3"/>
  <c r="J25" i="3" s="1"/>
  <c r="I13" i="3"/>
  <c r="I25" i="3" s="1"/>
  <c r="H13" i="3"/>
  <c r="H25" i="3" s="1"/>
  <c r="G13" i="3"/>
  <c r="F13" i="3"/>
  <c r="F25" i="3" s="1"/>
  <c r="E13" i="3"/>
  <c r="E25" i="3" s="1"/>
  <c r="D13" i="3"/>
  <c r="N13" i="3" s="1"/>
  <c r="J47" i="1"/>
  <c r="I47" i="1"/>
  <c r="J31" i="1"/>
  <c r="I31" i="1"/>
  <c r="J28" i="1"/>
  <c r="J21" i="1" s="1"/>
  <c r="J46" i="1" s="1"/>
  <c r="J54" i="1" s="1"/>
  <c r="J56" i="1" s="1"/>
  <c r="I28" i="1"/>
  <c r="J22" i="1"/>
  <c r="I22" i="1"/>
  <c r="I21" i="1" s="1"/>
  <c r="I46" i="1" s="1"/>
  <c r="I54" i="1" s="1"/>
  <c r="I56" i="1" s="1"/>
  <c r="G90" i="2"/>
  <c r="F90" i="2"/>
  <c r="G86" i="2"/>
  <c r="F86" i="2"/>
  <c r="G84" i="2"/>
  <c r="F84" i="2"/>
  <c r="G75" i="2"/>
  <c r="F75" i="2"/>
  <c r="G69" i="2"/>
  <c r="F69" i="2"/>
  <c r="G65" i="2"/>
  <c r="G64" i="2" s="1"/>
  <c r="G94" i="2" s="1"/>
  <c r="F65" i="2"/>
  <c r="F64" i="2" s="1"/>
  <c r="G59" i="2"/>
  <c r="F59" i="2"/>
  <c r="G49" i="2"/>
  <c r="F49" i="2"/>
  <c r="G42" i="2"/>
  <c r="F42" i="2"/>
  <c r="F41" i="2" s="1"/>
  <c r="G41" i="2"/>
  <c r="G27" i="2"/>
  <c r="F27" i="2"/>
  <c r="G21" i="2"/>
  <c r="F21" i="2"/>
  <c r="G20" i="2"/>
  <c r="G58" i="2" s="1"/>
  <c r="F20" i="2"/>
  <c r="F58" i="2" s="1"/>
  <c r="D25" i="3" l="1"/>
  <c r="N25" i="3" s="1"/>
  <c r="F9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F38" authorId="0" shapeId="0" xr:uid="{2925F768-5F31-4BD5-BCC6-25074E444801}">
      <text>
        <r>
          <rPr>
            <sz val="9"/>
            <color indexed="8"/>
            <rFont val="Tahoma"/>
            <charset val="186"/>
          </rPr>
          <t>#02_1_G39#</t>
        </r>
      </text>
    </comment>
    <comment ref="F68" authorId="0" shapeId="0" xr:uid="{1DA9E33B-9F7B-43DD-AC72-2F1A3D0A39DA}">
      <text>
        <r>
          <rPr>
            <sz val="9"/>
            <color indexed="8"/>
            <rFont val="Tahoma"/>
            <charset val="186"/>
          </rPr>
          <t>#02_1_G68#</t>
        </r>
      </text>
    </comment>
    <comment ref="F74" authorId="0" shapeId="0" xr:uid="{999BFBB4-E00E-4387-8F86-885F0D24295F}">
      <text>
        <r>
          <rPr>
            <sz val="9"/>
            <color indexed="8"/>
            <rFont val="Tahoma"/>
            <charset val="186"/>
          </rPr>
          <t>#02_1_G74#</t>
        </r>
      </text>
    </comment>
    <comment ref="F76" authorId="0" shapeId="0" xr:uid="{C7D1D2E5-46C4-4437-93FC-E89E2705C97C}">
      <text>
        <r>
          <rPr>
            <sz val="9"/>
            <color indexed="8"/>
            <rFont val="Tahoma"/>
            <charset val="186"/>
          </rPr>
          <t>#02_1_G76#</t>
        </r>
      </text>
    </comment>
    <comment ref="F77" authorId="0" shapeId="0" xr:uid="{27113D69-EF12-4AE1-9F94-28E804E6A78A}">
      <text>
        <r>
          <rPr>
            <sz val="9"/>
            <color indexed="8"/>
            <rFont val="Tahoma"/>
            <charset val="186"/>
          </rPr>
          <t>#02_1_G77#</t>
        </r>
      </text>
    </comment>
    <comment ref="F78" authorId="0" shapeId="0" xr:uid="{2DABECED-7229-44D4-B11B-1E27B9F5327F}">
      <text>
        <r>
          <rPr>
            <sz val="9"/>
            <color indexed="8"/>
            <rFont val="Tahoma"/>
            <charset val="186"/>
          </rPr>
          <t>#02_1_G78#</t>
        </r>
      </text>
    </comment>
    <comment ref="F81" authorId="0" shapeId="0" xr:uid="{B97ACFF6-0D7C-4BB0-8A72-BBCC38EB5614}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246D227D-0F19-40DF-846D-784F1E0518FD}">
      <text>
        <r>
          <rPr>
            <sz val="9"/>
            <color indexed="8"/>
            <rFont val="Tahoma"/>
          </rPr>
          <t xml:space="preserve">#03_2_I23#
</t>
        </r>
      </text>
    </comment>
    <comment ref="I24" authorId="0" shapeId="0" xr:uid="{179553DE-872E-4B5D-8B59-860FB1D8118C}">
      <text>
        <r>
          <rPr>
            <sz val="9"/>
            <color indexed="8"/>
            <rFont val="Tahoma"/>
          </rPr>
          <t xml:space="preserve">#03_2_I24#
</t>
        </r>
      </text>
    </comment>
    <comment ref="I25" authorId="0" shapeId="0" xr:uid="{A79A4DE8-4957-4416-9A43-A4355E18D619}">
      <text>
        <r>
          <rPr>
            <sz val="9"/>
            <color indexed="8"/>
            <rFont val="Tahoma"/>
          </rPr>
          <t>#03_2_I25#</t>
        </r>
      </text>
    </comment>
    <comment ref="I26" authorId="0" shapeId="0" xr:uid="{FCD5F2B7-F7AA-49C2-9F2E-CCD3E504BC70}">
      <text>
        <r>
          <rPr>
            <sz val="9"/>
            <color indexed="8"/>
            <rFont val="Tahoma"/>
          </rPr>
          <t>#03_2_I26#</t>
        </r>
      </text>
    </comment>
    <comment ref="I32" authorId="0" shapeId="0" xr:uid="{F85CE2EC-FEEB-4EBD-B3CB-C61624E0F5A4}">
      <text>
        <r>
          <rPr>
            <sz val="9"/>
            <color indexed="8"/>
            <rFont val="Tahoma"/>
          </rPr>
          <t>#03_2_I32#</t>
        </r>
      </text>
    </comment>
    <comment ref="I33" authorId="0" shapeId="0" xr:uid="{53B3F279-0614-4F0C-9FC2-8A3CE218F1EF}">
      <text>
        <r>
          <rPr>
            <sz val="9"/>
            <color indexed="8"/>
            <rFont val="Tahoma"/>
          </rPr>
          <t>#03_2_I33#</t>
        </r>
      </text>
    </comment>
    <comment ref="I34" authorId="0" shapeId="0" xr:uid="{4F228B6D-22BD-48FE-8461-C5DBAB49F7F7}">
      <text>
        <r>
          <rPr>
            <sz val="9"/>
            <color indexed="8"/>
            <rFont val="Tahoma"/>
          </rPr>
          <t>#03_2_I34#</t>
        </r>
      </text>
    </comment>
    <comment ref="I35" authorId="0" shapeId="0" xr:uid="{73398438-5D02-4C0F-A920-7568548ED0A0}">
      <text>
        <r>
          <rPr>
            <sz val="9"/>
            <color indexed="8"/>
            <rFont val="Tahoma"/>
          </rPr>
          <t>#03_2_I35#</t>
        </r>
      </text>
    </comment>
    <comment ref="I36" authorId="0" shapeId="0" xr:uid="{42784BCF-7775-450E-AFB6-6F9FD8F8048A}">
      <text>
        <r>
          <rPr>
            <sz val="9"/>
            <color indexed="8"/>
            <rFont val="Tahoma"/>
          </rPr>
          <t>#03_2_I36#</t>
        </r>
      </text>
    </comment>
    <comment ref="I37" authorId="0" shapeId="0" xr:uid="{6EC9E78A-5A40-4601-B73C-820233D160F5}">
      <text>
        <r>
          <rPr>
            <sz val="9"/>
            <color indexed="8"/>
            <rFont val="Tahoma"/>
          </rPr>
          <t>#03_2_I37#</t>
        </r>
      </text>
    </comment>
    <comment ref="I38" authorId="0" shapeId="0" xr:uid="{A428D9AC-67E0-43C9-9458-17A0333F7AAE}">
      <text>
        <r>
          <rPr>
            <sz val="9"/>
            <color indexed="8"/>
            <rFont val="Tahoma"/>
          </rPr>
          <t>#03_2_I38#</t>
        </r>
      </text>
    </comment>
    <comment ref="I39" authorId="0" shapeId="0" xr:uid="{2C36297B-FF20-4F5A-B21B-D7471053DD7B}">
      <text>
        <r>
          <rPr>
            <sz val="9"/>
            <color indexed="8"/>
            <rFont val="Tahoma"/>
          </rPr>
          <t>#03_2_I39#</t>
        </r>
      </text>
    </comment>
    <comment ref="I40" authorId="0" shapeId="0" xr:uid="{71260D1D-C051-4E78-A845-C6F1223E8B62}">
      <text>
        <r>
          <rPr>
            <sz val="9"/>
            <color indexed="8"/>
            <rFont val="Tahoma"/>
          </rPr>
          <t>#03_2_I40#</t>
        </r>
      </text>
    </comment>
    <comment ref="I41" authorId="0" shapeId="0" xr:uid="{A1BA0B59-84FE-4EE3-9EE0-CF3C3954CC92}">
      <text>
        <r>
          <rPr>
            <sz val="9"/>
            <color indexed="8"/>
            <rFont val="Tahoma"/>
          </rPr>
          <t>#03_2_I41#</t>
        </r>
      </text>
    </comment>
    <comment ref="I42" authorId="0" shapeId="0" xr:uid="{1BD03873-CCF9-4E29-92A3-FAA7538257C0}">
      <text>
        <r>
          <rPr>
            <sz val="9"/>
            <color indexed="8"/>
            <rFont val="Tahoma"/>
          </rPr>
          <t>#03_2_I42#</t>
        </r>
      </text>
    </comment>
    <comment ref="I43" authorId="0" shapeId="0" xr:uid="{07ECC880-B54C-4BB2-9F11-D4D65E462147}">
      <text>
        <r>
          <rPr>
            <sz val="9"/>
            <color indexed="8"/>
            <rFont val="Tahoma"/>
          </rPr>
          <t>#03_2_I43#</t>
        </r>
      </text>
    </comment>
    <comment ref="I44" authorId="0" shapeId="0" xr:uid="{E85EA6CB-ECE4-4A57-B996-52831ACBB22A}">
      <text>
        <r>
          <rPr>
            <sz val="9"/>
            <color indexed="8"/>
            <rFont val="Tahoma"/>
          </rPr>
          <t>#03_2_I44#</t>
        </r>
      </text>
    </comment>
    <comment ref="I45" authorId="0" shapeId="0" xr:uid="{775D9824-4E26-409E-9DBE-68815EA0AC9B}">
      <text>
        <r>
          <rPr>
            <sz val="9"/>
            <color indexed="8"/>
            <rFont val="Tahoma"/>
          </rPr>
          <t>#03_2_I45#</t>
        </r>
      </text>
    </comment>
    <comment ref="I53" authorId="0" shapeId="0" xr:uid="{8E97E90E-660A-4770-8444-DA9E6ACAB08B}">
      <text>
        <r>
          <rPr>
            <sz val="9"/>
            <color indexed="8"/>
            <rFont val="Tahoma"/>
          </rPr>
          <t>#03_2_I53#</t>
        </r>
      </text>
    </comment>
    <comment ref="I55" authorId="0" shapeId="0" xr:uid="{70B469DF-6CB8-4DF4-B415-DFFA8B81EA4C}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4" authorId="0" shapeId="0" xr:uid="{4E7242D6-EE86-4B38-80DF-6F50588DDF98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4" authorId="0" shapeId="0" xr:uid="{5C24A0C9-D505-41E8-8D2D-CCB077BD5A36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4" authorId="0" shapeId="0" xr:uid="{A526FA9B-8845-4A8D-8D43-8B6A04CC5AA2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4" authorId="0" shapeId="0" xr:uid="{7ADF9602-19D6-4E50-8CF6-AC81B4969535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4" authorId="0" shapeId="0" xr:uid="{41DF71DF-D7D7-4947-AA81-66091B9CA9CE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4" authorId="0" shapeId="0" xr:uid="{4DAA8E67-6C7F-41E0-803E-6C8991677002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4" authorId="0" shapeId="0" xr:uid="{E8F4F5DB-5A4B-4691-BF16-C7E81F95694D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4" authorId="0" shapeId="0" xr:uid="{16B4C6A0-4E2C-42B7-A2A2-24054F11D072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4" authorId="0" shapeId="0" xr:uid="{6DBD5ED7-331C-4802-8E2B-D6A38678FA75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4" authorId="0" shapeId="0" xr:uid="{9CE18DD6-40DB-49F4-8E97-4F06521048C2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5" authorId="0" shapeId="0" xr:uid="{12457F77-759C-4751-8F73-1063B4146B24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5" authorId="0" shapeId="0" xr:uid="{0D306173-506B-4F08-A680-9779A2E81B94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5" authorId="0" shapeId="0" xr:uid="{B0F13317-5112-48C2-B921-648BACBD37CD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5" authorId="0" shapeId="0" xr:uid="{36E5CADF-F589-41D6-A34A-F2ABDD6FED28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5" authorId="0" shapeId="0" xr:uid="{33CE3643-AA46-49A0-9D98-63656C4AA74B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5" authorId="0" shapeId="0" xr:uid="{08638A1B-A68C-479B-8BBA-35BD5326D9A6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5" authorId="0" shapeId="0" xr:uid="{5426EA57-5582-4E94-BD4C-0B7F96707EC2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5" authorId="0" shapeId="0" xr:uid="{68693C27-0B48-45D1-B8C4-B536441E21A3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5" authorId="0" shapeId="0" xr:uid="{2E766EB2-4153-454C-A9C3-D8DB7DC3FF8E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5" authorId="0" shapeId="0" xr:uid="{A7E99CC5-342B-4F7D-B05E-8397A3F485E6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7" authorId="0" shapeId="0" xr:uid="{5C26CC00-2A40-4AF0-8689-31457BDC8836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7" authorId="0" shapeId="0" xr:uid="{05C0C288-0C1F-4AD3-B5DB-5CA83C2686B5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7" authorId="0" shapeId="0" xr:uid="{DDF5B84D-278E-4BC9-BD42-2573CD4923D3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7" authorId="0" shapeId="0" xr:uid="{D96DCFB3-A42D-4040-8BCF-7E4DF1608F99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7" authorId="0" shapeId="0" xr:uid="{7E8116AF-B6C0-4A2B-90BE-47AE9B646809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7" authorId="0" shapeId="0" xr:uid="{C546CD43-B7F1-4DC2-9E18-5DF744B82CDA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7" authorId="0" shapeId="0" xr:uid="{DB5EE7D2-C3E8-4E5F-8E88-8A17E979FD8F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7" authorId="0" shapeId="0" xr:uid="{BC1B2103-8EE1-4EC2-908D-3BE2EE400528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7" authorId="0" shapeId="0" xr:uid="{3D7E7498-76C6-4B4D-8971-71FCCFB7DBC6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7" authorId="0" shapeId="0" xr:uid="{FB7520E1-C273-48A6-98E3-63F3ED0086F3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8" authorId="0" shapeId="0" xr:uid="{C31B02CC-8680-42F3-AA4B-D203F8B10AF9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8" authorId="0" shapeId="0" xr:uid="{215BD536-49A0-4C99-B9B0-DBB1FC7AB726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8" authorId="0" shapeId="0" xr:uid="{2C04103F-37CC-41D6-898E-BCE99DE1D09D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8" authorId="0" shapeId="0" xr:uid="{2A616464-2F03-44C1-AEB8-B4F7FED33910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8" authorId="0" shapeId="0" xr:uid="{0CCF98ED-3E85-4F80-8465-008C29D75046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8" authorId="0" shapeId="0" xr:uid="{603192DB-8307-4000-82B1-64CE59823043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8" authorId="0" shapeId="0" xr:uid="{37D6A02C-076A-4DE3-A6AD-CF0FE93742A2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8" authorId="0" shapeId="0" xr:uid="{6CF1CC9C-34C0-4813-BC81-94990AAC76CB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8" authorId="0" shapeId="0" xr:uid="{AC3507D0-DA87-40B3-9835-EA9BB403DB01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8" authorId="0" shapeId="0" xr:uid="{0254B116-CC69-454E-B3C0-ABAC3C6AEAB5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0" authorId="0" shapeId="0" xr:uid="{488C2AB7-EEF1-4B3F-9EAE-BAE992443045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0" authorId="0" shapeId="0" xr:uid="{DC77EF76-6CFC-48E7-9CB3-C3A52D9046E3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0" authorId="0" shapeId="0" xr:uid="{25479FDD-1824-49A5-A59B-93FF451F1455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0" authorId="0" shapeId="0" xr:uid="{3B44B8A6-1269-4E56-81AD-1A0C30219CF7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0" authorId="0" shapeId="0" xr:uid="{6260FF2B-ABF2-450B-9155-434371D9B23B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0" authorId="0" shapeId="0" xr:uid="{E147023F-F4B7-4C67-A284-211530A612EC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0" authorId="0" shapeId="0" xr:uid="{E1D03166-06F1-4767-A4A3-0AA359E604A2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0" authorId="0" shapeId="0" xr:uid="{947919FF-DA50-4BF4-B5A8-0BB8C420DA94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0" authorId="0" shapeId="0" xr:uid="{F0AAFCEF-20D7-4611-B59D-8AF1AF6FB499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0" authorId="0" shapeId="0" xr:uid="{CEE9A319-EA65-4FD7-8F60-DD8D057B1FEF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1" authorId="0" shapeId="0" xr:uid="{C4E8C3CA-EA5C-4D89-86AB-F2867A45834E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1" authorId="0" shapeId="0" xr:uid="{74239426-55F5-4583-A762-31C8C258512B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1" authorId="0" shapeId="0" xr:uid="{F6FE9A9B-81BB-4E93-A955-9E548B5542AF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1" authorId="0" shapeId="0" xr:uid="{0F0C0CE2-3875-4B88-AB32-3BC50040A293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1" authorId="0" shapeId="0" xr:uid="{873EE7AD-6A02-4347-8836-9F4EE34C14FC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1" authorId="0" shapeId="0" xr:uid="{D51805F5-3726-4182-8CE6-94A44361F299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1" authorId="0" shapeId="0" xr:uid="{FD960B57-1A5F-4BB1-8FCE-D8CB0041FD1E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1" authorId="0" shapeId="0" xr:uid="{19E7F1F0-B468-4A39-A5C1-A74F44A609AC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1" authorId="0" shapeId="0" xr:uid="{D1009B80-B188-43A5-8D61-19EBB1AEB667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1" authorId="0" shapeId="0" xr:uid="{4594DFF2-5813-4C01-B209-AD755F180661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3" authorId="0" shapeId="0" xr:uid="{C6C422EF-E5AD-4D93-AAFE-2FBEE39BFC94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3" authorId="0" shapeId="0" xr:uid="{F6F4193D-797F-41F3-A7A4-3B506D4F70EE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3" authorId="0" shapeId="0" xr:uid="{1A9CE43B-7348-41CC-B675-B15AEF040BEB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3" authorId="0" shapeId="0" xr:uid="{EC36814F-C93D-46D6-9892-7D15D8AE6D5B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3" authorId="0" shapeId="0" xr:uid="{B811BBCF-C70A-4886-ABF6-178F14060742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3" authorId="0" shapeId="0" xr:uid="{B115FF09-AD00-412C-9F40-E600F9C62CFF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3" authorId="0" shapeId="0" xr:uid="{9DE20330-1896-46FC-9B9A-750AC4CFF959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3" authorId="0" shapeId="0" xr:uid="{FA66A6D0-BD7E-47FC-B9C5-629069283CD8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3" authorId="0" shapeId="0" xr:uid="{B46677F3-A546-4556-BA1B-3589555DE723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3" authorId="0" shapeId="0" xr:uid="{5AB31AF2-9091-4A66-8201-9AB97A5FBA7D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4" authorId="0" shapeId="0" xr:uid="{5181144B-D186-4458-A31B-0CFB3BB9F3CF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4" authorId="0" shapeId="0" xr:uid="{E9FB4C25-198B-4063-8BE3-1D554C4931F1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4" authorId="0" shapeId="0" xr:uid="{02B39DB3-D80F-4F97-9B80-F9BB4D2646D8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4" authorId="0" shapeId="0" xr:uid="{5AC81592-6D66-44FC-9FB5-7FA28E9D10CC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4" authorId="0" shapeId="0" xr:uid="{00F42EBB-E1F0-4E5F-83BC-2D066CEE1B18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4" authorId="0" shapeId="0" xr:uid="{C4D8B933-C322-487A-AF0A-00B7DB7B53A3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4" authorId="0" shapeId="0" xr:uid="{8C1ACF43-EE32-40D7-ACED-A8784295CA84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4" authorId="0" shapeId="0" xr:uid="{8A677A02-C8E4-428E-BD31-7BB69D2DAA6C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4" authorId="0" shapeId="0" xr:uid="{6578107A-BE61-4001-AFBD-929EEEDE7B11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4" authorId="0" shapeId="0" xr:uid="{5ED104B5-31AD-4BFB-B1F5-4E5988D8224B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<sst xmlns="http://schemas.openxmlformats.org/spreadsheetml/2006/main" count="509" uniqueCount="278">
  <si>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</si>
  <si>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</si>
  <si>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</si>
  <si>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</si>
  <si>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</si>
  <si>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(viešojo sektoriaus subjekto, parengusio finansinės būklės ataskaitą (konsoliduotąją finansinės būklės ataskaitą), kodas, adresas)</t>
  </si>
  <si>
    <t>FINANSINĖS BŪKLĖS ATASKAITA</t>
  </si>
  <si>
    <t>(data)</t>
  </si>
  <si>
    <t>Pateikimo valiuta ir tikslumas: eurais arba tūkstančiais eurų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</si>
  <si>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</si>
  <si>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</si>
  <si>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</si>
  <si>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</si>
  <si>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</si>
  <si>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</si>
  <si>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</si>
  <si>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</si>
  <si>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</si>
  <si>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</si>
  <si>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</si>
  <si>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</si>
  <si>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</si>
  <si>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</si>
  <si>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</si>
  <si>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</si>
  <si>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</si>
  <si>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</si>
  <si>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</si>
  <si>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</si>
  <si>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</si>
  <si>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</si>
  <si>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</si>
  <si>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</si>
  <si>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</si>
  <si>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</si>
  <si>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</si>
  <si>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II.4</t>
  </si>
  <si>
    <t>II.5</t>
  </si>
  <si>
    <t>Mašinos ir įrenginiai</t>
  </si>
  <si>
    <t>II.6</t>
  </si>
  <si>
    <t>Transporto priemonės</t>
  </si>
  <si>
    <t>II.7</t>
  </si>
  <si>
    <t>II.8</t>
  </si>
  <si>
    <t>II.9</t>
  </si>
  <si>
    <t>II.10</t>
  </si>
  <si>
    <t>Nebaigta statyba ir išankstiniai mokėjimai</t>
  </si>
  <si>
    <t>III.</t>
  </si>
  <si>
    <t>Ilgalaikis finansinis turtas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</si>
  <si>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</si>
  <si>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</si>
  <si>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</si>
  <si>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</si>
  <si>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</si>
  <si>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</si>
  <si>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</si>
  <si>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</si>
  <si>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</si>
  <si>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</si>
  <si>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</si>
  <si>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</si>
  <si>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</si>
  <si>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</si>
  <si>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</si>
  <si>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</si>
  <si>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</si>
  <si>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</si>
  <si>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</si>
  <si>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</si>
  <si>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</si>
  <si>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</si>
  <si>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</si>
  <si>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</si>
  <si>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</si>
  <si>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</si>
  <si>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</si>
  <si>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</si>
  <si>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</si>
  <si>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</si>
  <si>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</si>
  <si>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</si>
  <si>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</si>
  <si>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</si>
  <si>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</si>
  <si>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</si>
  <si>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</si>
  <si>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</si>
  <si>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</si>
  <si>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</si>
  <si>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</si>
  <si>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</si>
  <si>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</si>
  <si>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</si>
  <si>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</si>
  <si>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</si>
  <si>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</si>
  <si>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</si>
  <si>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</si>
  <si>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</si>
  <si>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</si>
  <si>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</si>
  <si>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</si>
  <si>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</si>
  <si>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</si>
  <si>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</si>
  <si>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</si>
  <si>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</si>
  <si>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</si>
  <si>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</si>
  <si>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</si>
  <si>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</si>
  <si>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</si>
  <si>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</si>
  <si>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</si>
  <si>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</si>
  <si>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</si>
  <si>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</si>
  <si>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</si>
  <si>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</si>
  <si>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</si>
  <si>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</si>
  <si>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</si>
  <si>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</si>
  <si>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</si>
  <si>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</si>
  <si>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</si>
  <si>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(viešojo sektoriaus subjekto vadovas arba jo įgaliotas administracijos vadovas)</t>
  </si>
  <si>
    <t>(parašas)</t>
  </si>
  <si>
    <t>(vardas ir pavardė)</t>
  </si>
  <si>
    <t xml:space="preserve">        (vyriausiasis buhalteris (buhalteris)                    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</si>
  <si>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</si>
  <si>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</si>
  <si>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</si>
  <si>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</si>
  <si>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</si>
  <si>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</si>
  <si>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</si>
  <si>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</si>
  <si>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</si>
  <si>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</si>
  <si>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</si>
  <si>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</si>
  <si>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</si>
  <si>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</si>
  <si>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</si>
  <si>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</si>
  <si>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</si>
  <si>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</si>
  <si>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</si>
  <si>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</si>
  <si>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</si>
  <si>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</si>
  <si>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</si>
  <si>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</si>
  <si>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</si>
  <si>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</si>
  <si>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</si>
  <si>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</si>
  <si>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</si>
  <si>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</si>
  <si>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</si>
  <si>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</si>
  <si>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</si>
  <si>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</si>
  <si>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</si>
  <si>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</si>
  <si>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</si>
  <si>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</si>
  <si>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</si>
  <si>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</si>
  <si>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</si>
  <si>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</si>
  <si>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</si>
  <si>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</si>
  <si>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</si>
  <si>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</si>
  <si>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</si>
  <si>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</si>
  <si>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</si>
  <si>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</si>
  <si>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</si>
  <si>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</si>
  <si>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</si>
  <si>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</si>
  <si>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</si>
  <si>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</si>
  <si>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</si>
  <si>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</si>
  <si>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</si>
  <si>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</si>
  <si>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</si>
  <si>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</si>
  <si>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</si>
  <si>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</si>
  <si>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</si>
  <si>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</si>
  <si>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</si>
  <si>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</si>
  <si>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</si>
  <si>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</si>
  <si>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</si>
  <si>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</si>
  <si>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</si>
  <si>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</si>
  <si>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</si>
  <si>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</si>
  <si>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</si>
  <si>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</si>
  <si>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</si>
  <si>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</si>
  <si>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</si>
  <si>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</si>
  <si>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</si>
  <si>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</si>
  <si>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</si>
  <si>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</si>
  <si>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</si>
  <si>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</si>
  <si>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</si>
  <si>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</si>
  <si>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</si>
  <si>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</si>
  <si>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</si>
  <si>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</si>
  <si>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</si>
  <si>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</si>
  <si>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</si>
  <si>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</si>
  <si>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</si>
  <si>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</si>
  <si>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</si>
  <si>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</si>
  <si>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</si>
  <si>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</si>
  <si>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</si>
  <si>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</si>
  <si>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</si>
  <si>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</si>
  <si>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</si>
  <si>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</si>
  <si>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</si>
  <si>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</si>
  <si>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</si>
  <si>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</si>
  <si>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</si>
  <si>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</si>
  <si>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</si>
  <si>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</si>
  <si>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</si>
  <si>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pergrupavimas, praėjusio ataskaitinio laikotarpio klaidų taisymas ir valiutos kurso įtaka pinigų likučiams, susijusiems su finansavimo sumomis</t>
  </si>
  <si>
    <t>P21</t>
  </si>
  <si>
    <t>P22</t>
  </si>
  <si>
    <t>P03</t>
  </si>
  <si>
    <t>P04</t>
  </si>
  <si>
    <t>P08</t>
  </si>
  <si>
    <t>P09</t>
  </si>
  <si>
    <t>P10</t>
  </si>
  <si>
    <t>P11</t>
  </si>
  <si>
    <t>P12</t>
  </si>
  <si>
    <t>P17</t>
  </si>
  <si>
    <t>P18</t>
  </si>
  <si>
    <t>Klaipėdos rajono savivaldybės visuomenės sveikatos biuras</t>
  </si>
  <si>
    <t>300624344, Klaipėdos g.11, Gargždai</t>
  </si>
  <si>
    <t>Direktorė</t>
  </si>
  <si>
    <t xml:space="preserve">Neringa Tarvydienė                      </t>
  </si>
  <si>
    <t xml:space="preserve">(viešojo sektoriaus subjekto vadovas arba jo įgaliotas administracijos vadovas)                           </t>
  </si>
  <si>
    <t>Violeta Karbauskaitė</t>
  </si>
  <si>
    <t xml:space="preserve">vyriausiasis buhalteris (buhalteris)                                                                                      </t>
  </si>
  <si>
    <t xml:space="preserve">  (parašas)</t>
  </si>
  <si>
    <t xml:space="preserve">Rengėjas :  gintare.rudiene@krcb.lt
Tel.: +37065982625	</t>
  </si>
  <si>
    <t>PAGAL  2022-06-30 D. DUOMENIS</t>
  </si>
  <si>
    <t>Infrastruktūros statiniai</t>
  </si>
  <si>
    <t>Kiti statiniai</t>
  </si>
  <si>
    <t>Baldai, biuro įranga ir kitas ilgalaikis materialusis turta</t>
  </si>
  <si>
    <t>Kultūros ir kitos vertybės</t>
  </si>
  <si>
    <t>Mineraliniai ištekliai</t>
  </si>
  <si>
    <t>Kitas ilgalaikis turtas</t>
  </si>
  <si>
    <t xml:space="preserve">Centralizuotos biudžetinių įstaigų buhalterinės apskaitos skyriaus pavaduotoja                		</t>
  </si>
  <si>
    <t xml:space="preserve">Centralizuotos biudžetinių įstaigų buhalterinės apskaitos skyriaus pavaduotoja                  					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</si>
</sst>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Lt&quot;_-;\-* #,##0.00\ &quot;Lt&quot;_-;_-* &quot;-&quot;??\ &quot;Lt&quot;_-;_-@_-"/>
  </numFmts>
  <fonts count="55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name val="TimesNewRoman,Bold"/>
    </font>
    <font>
      <b/>
      <sz val="11"/>
      <name val="TimesNewRoman,Bold"/>
    </font>
    <font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</font>
    <font>
      <sz val="12"/>
      <name val="Arial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sz val="9"/>
      <color indexed="8"/>
      <name val="Tahoma"/>
      <charset val="186"/>
    </font>
    <font>
      <b/>
      <strike/>
      <sz val="11"/>
      <name val="Times New Roman"/>
      <family val="1"/>
      <charset val="186"/>
    </font>
    <font>
      <sz val="9"/>
      <color indexed="8"/>
      <name val="Tahoma"/>
    </font>
    <font>
      <b/>
      <sz val="9"/>
      <color indexed="8"/>
      <name val="Tahoma"/>
      <family val="2"/>
      <charset val="186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10"/>
      <name val="TimesLT"/>
      <family val="1"/>
      <charset val="186"/>
    </font>
    <font>
      <sz val="11"/>
      <color rgb="FF000000"/>
      <name val="Calibri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2"/>
      <name val="TimesNewRoman,Bold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5" fillId="0" borderId="0" applyFill="0" applyProtection="0"/>
    <xf numFmtId="0" fontId="46" fillId="0" borderId="0" applyFill="0" applyProtection="0"/>
    <xf numFmtId="0" fontId="47" fillId="0" borderId="0"/>
    <xf numFmtId="0" fontId="47" fillId="0" borderId="0"/>
    <xf numFmtId="0" fontId="48" fillId="0" borderId="0"/>
    <xf numFmtId="0" fontId="19" fillId="0" borderId="0"/>
    <xf numFmtId="0" fontId="49" fillId="0" borderId="0"/>
    <xf numFmtId="0" fontId="47" fillId="0" borderId="0"/>
    <xf numFmtId="0" fontId="50" fillId="0" borderId="0"/>
    <xf numFmtId="0" fontId="50" fillId="0" borderId="0"/>
    <xf numFmtId="0" fontId="51" fillId="0" borderId="0" applyFill="0" applyProtection="0"/>
    <xf numFmtId="0" fontId="47" fillId="0" borderId="0"/>
    <xf numFmtId="0" fontId="52" fillId="0" borderId="0"/>
    <xf numFmtId="164" fontId="48" fillId="0" borderId="0" applyFont="0" applyFill="0" applyBorder="0" applyAlignment="0" applyProtection="0"/>
    <xf numFmtId="0" fontId="47" fillId="0" borderId="0"/>
    <xf numFmtId="0" fontId="19" fillId="0" borderId="0"/>
    <xf numFmtId="0" fontId="52" fillId="0" borderId="0"/>
    <xf numFmtId="0" fontId="50" fillId="0" borderId="0"/>
    <xf numFmtId="0" fontId="19" fillId="0" borderId="0"/>
    <xf numFmtId="0" fontId="44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7">
    <xf numFmtId="0" fontId="0" fillId="0" borderId="0" xfId="0"/>
    <xf numFmtId="0" fontId="0" fillId="0" borderId="0" xfId="0" applyAlignment="1">
      <alignment vertical="center"/>
    </xf>
    <xf numFmtId="0" fontId="21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2" fontId="21" fillId="0" borderId="11" xfId="0" applyNumberFormat="1" applyFont="1" applyBorder="1" applyAlignment="1">
      <alignment horizontal="right" vertical="center"/>
    </xf>
    <xf numFmtId="0" fontId="21" fillId="0" borderId="11" xfId="0" applyFont="1" applyBorder="1" applyAlignment="1">
      <alignment vertical="center"/>
    </xf>
    <xf numFmtId="0" fontId="37" fillId="0" borderId="11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9" fillId="34" borderId="0" xfId="0" applyFont="1" applyFill="1" applyAlignment="1">
      <alignment vertical="center"/>
    </xf>
    <xf numFmtId="0" fontId="29" fillId="34" borderId="0" xfId="0" applyFont="1" applyFill="1" applyAlignment="1">
      <alignment horizontal="center" vertical="center"/>
    </xf>
    <xf numFmtId="4" fontId="29" fillId="34" borderId="0" xfId="0" applyNumberFormat="1" applyFont="1" applyFill="1" applyAlignment="1">
      <alignment vertical="center"/>
    </xf>
    <xf numFmtId="4" fontId="38" fillId="34" borderId="0" xfId="0" applyNumberFormat="1" applyFont="1" applyFill="1" applyAlignment="1">
      <alignment vertical="center"/>
    </xf>
    <xf numFmtId="0" fontId="29" fillId="34" borderId="0" xfId="0" applyFont="1" applyFill="1" applyAlignment="1">
      <alignment horizontal="left" vertical="center"/>
    </xf>
    <xf numFmtId="0" fontId="39" fillId="34" borderId="0" xfId="0" applyFont="1" applyFill="1"/>
    <xf numFmtId="0" fontId="0" fillId="34" borderId="0" xfId="0" applyFill="1" applyAlignment="1">
      <alignment horizontal="center"/>
    </xf>
    <xf numFmtId="0" fontId="0" fillId="34" borderId="0" xfId="0" applyFill="1"/>
    <xf numFmtId="0" fontId="19" fillId="34" borderId="0" xfId="0" applyFont="1" applyFill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21" fillId="0" borderId="16" xfId="0" applyFont="1" applyBorder="1" applyAlignment="1">
      <alignment vertical="center" wrapText="1"/>
    </xf>
    <xf numFmtId="0" fontId="19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horizontal="center" vertical="top" wrapText="1"/>
    </xf>
    <xf numFmtId="0" fontId="19" fillId="0" borderId="16" xfId="0" applyFont="1" applyBorder="1" applyAlignment="1">
      <alignment horizontal="left" vertical="center" wrapText="1"/>
    </xf>
    <xf numFmtId="4" fontId="0" fillId="34" borderId="0" xfId="0" applyNumberFormat="1" applyFill="1"/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49" fontId="20" fillId="0" borderId="12" xfId="0" applyNumberFormat="1" applyFont="1" applyFill="1" applyBorder="1" applyAlignment="1">
      <alignment horizontal="center" vertical="center" wrapText="1"/>
    </xf>
    <xf numFmtId="2" fontId="19" fillId="0" borderId="0" xfId="0" applyNumberFormat="1" applyFont="1" applyFill="1" applyAlignment="1">
      <alignment vertical="center" wrapText="1"/>
    </xf>
    <xf numFmtId="0" fontId="19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0" fillId="0" borderId="16" xfId="0" applyFill="1" applyBorder="1" applyAlignment="1">
      <alignment vertical="center" wrapText="1"/>
    </xf>
    <xf numFmtId="4" fontId="19" fillId="34" borderId="0" xfId="0" applyNumberFormat="1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21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34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4" fillId="0" borderId="16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justify" vertical="center"/>
    </xf>
    <xf numFmtId="0" fontId="19" fillId="0" borderId="10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27" fillId="0" borderId="16" xfId="0" applyFont="1" applyFill="1" applyBorder="1" applyAlignment="1">
      <alignment horizontal="right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44" fillId="0" borderId="0" xfId="61" applyFill="1" applyAlignment="1">
      <alignment horizontal="left" vertical="top" wrapText="1"/>
    </xf>
    <xf numFmtId="0" fontId="0" fillId="0" borderId="0" xfId="0" applyFill="1" applyAlignment="1">
      <alignment horizontal="left" vertical="center" wrapText="1"/>
    </xf>
    <xf numFmtId="0" fontId="0" fillId="0" borderId="16" xfId="0" applyFill="1" applyBorder="1" applyAlignment="1">
      <alignment horizontal="center" vertical="center" wrapText="1"/>
    </xf>
    <xf numFmtId="0" fontId="44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left" vertical="top" wrapText="1"/>
    </xf>
    <xf numFmtId="0" fontId="24" fillId="0" borderId="0" xfId="0" applyFont="1" applyFill="1" applyAlignment="1">
      <alignment wrapText="1"/>
    </xf>
    <xf numFmtId="0" fontId="24" fillId="0" borderId="0" xfId="0" applyFont="1" applyFill="1" applyAlignment="1">
      <alignment vertical="center" wrapText="1"/>
    </xf>
    <xf numFmtId="0" fontId="53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29" fillId="34" borderId="0" xfId="0" applyFont="1" applyFill="1" applyAlignment="1">
      <alignment horizontal="left" vertical="top" wrapText="1"/>
    </xf>
    <xf numFmtId="0" fontId="23" fillId="34" borderId="0" xfId="0" applyFont="1" applyFill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left" vertical="center"/>
    </xf>
    <xf numFmtId="0" fontId="20" fillId="33" borderId="20" xfId="0" applyFont="1" applyFill="1" applyBorder="1" applyAlignment="1">
      <alignment horizontal="left" vertical="center"/>
    </xf>
    <xf numFmtId="0" fontId="20" fillId="33" borderId="20" xfId="0" applyFont="1" applyFill="1" applyBorder="1" applyAlignment="1">
      <alignment horizontal="left" vertical="center" wrapText="1"/>
    </xf>
    <xf numFmtId="0" fontId="19" fillId="33" borderId="20" xfId="0" applyFont="1" applyFill="1" applyBorder="1" applyAlignment="1">
      <alignment horizontal="center" vertical="center" wrapText="1"/>
    </xf>
    <xf numFmtId="2" fontId="20" fillId="33" borderId="19" xfId="0" applyNumberFormat="1" applyFont="1" applyFill="1" applyBorder="1" applyAlignment="1">
      <alignment horizontal="right" vertical="center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23" xfId="0" applyFont="1" applyFill="1" applyBorder="1" applyAlignment="1">
      <alignment horizontal="left" vertical="center"/>
    </xf>
    <xf numFmtId="0" fontId="28" fillId="33" borderId="24" xfId="0" applyFont="1" applyFill="1" applyBorder="1" applyAlignment="1">
      <alignment horizontal="left" vertical="center"/>
    </xf>
    <xf numFmtId="0" fontId="28" fillId="33" borderId="24" xfId="0" applyFont="1" applyFill="1" applyBorder="1" applyAlignment="1">
      <alignment horizontal="left" vertical="center" wrapText="1"/>
    </xf>
    <xf numFmtId="2" fontId="19" fillId="33" borderId="23" xfId="0" applyNumberFormat="1" applyFont="1" applyFill="1" applyBorder="1" applyAlignment="1">
      <alignment horizontal="right" vertical="center"/>
    </xf>
    <xf numFmtId="0" fontId="19" fillId="33" borderId="20" xfId="0" applyFont="1" applyFill="1" applyBorder="1" applyAlignment="1">
      <alignment horizontal="left" vertical="center"/>
    </xf>
    <xf numFmtId="0" fontId="19" fillId="33" borderId="22" xfId="0" applyFont="1" applyFill="1" applyBorder="1" applyAlignment="1">
      <alignment horizontal="left" vertical="center"/>
    </xf>
    <xf numFmtId="0" fontId="19" fillId="33" borderId="22" xfId="0" applyFont="1" applyFill="1" applyBorder="1" applyAlignment="1">
      <alignment horizontal="left" vertical="center" wrapText="1"/>
    </xf>
    <xf numFmtId="0" fontId="19" fillId="33" borderId="21" xfId="0" applyFont="1" applyFill="1" applyBorder="1" applyAlignment="1">
      <alignment horizontal="left" vertical="center" wrapText="1"/>
    </xf>
    <xf numFmtId="49" fontId="19" fillId="33" borderId="20" xfId="0" applyNumberFormat="1" applyFont="1" applyFill="1" applyBorder="1" applyAlignment="1">
      <alignment horizontal="center" vertical="center" wrapText="1"/>
    </xf>
    <xf numFmtId="0" fontId="19" fillId="33" borderId="21" xfId="0" applyFont="1" applyFill="1" applyBorder="1" applyAlignment="1">
      <alignment horizontal="left" vertical="center"/>
    </xf>
    <xf numFmtId="0" fontId="19" fillId="33" borderId="25" xfId="0" applyFont="1" applyFill="1" applyBorder="1" applyAlignment="1">
      <alignment horizontal="center" vertical="center" wrapText="1"/>
    </xf>
    <xf numFmtId="0" fontId="19" fillId="33" borderId="26" xfId="0" applyFont="1" applyFill="1" applyBorder="1" applyAlignment="1">
      <alignment horizontal="left" vertical="center"/>
    </xf>
    <xf numFmtId="0" fontId="19" fillId="33" borderId="27" xfId="0" applyFont="1" applyFill="1" applyBorder="1" applyAlignment="1">
      <alignment horizontal="left" vertical="center"/>
    </xf>
    <xf numFmtId="0" fontId="19" fillId="33" borderId="27" xfId="0" applyFont="1" applyFill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 wrapText="1"/>
    </xf>
    <xf numFmtId="0" fontId="19" fillId="33" borderId="19" xfId="0" applyFont="1" applyFill="1" applyBorder="1" applyAlignment="1">
      <alignment horizontal="left" vertical="center"/>
    </xf>
    <xf numFmtId="0" fontId="19" fillId="33" borderId="19" xfId="0" applyFont="1" applyFill="1" applyBorder="1" applyAlignment="1">
      <alignment horizontal="left" vertical="center" wrapText="1"/>
    </xf>
    <xf numFmtId="0" fontId="19" fillId="33" borderId="20" xfId="0" applyFont="1" applyFill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/>
    </xf>
    <xf numFmtId="0" fontId="19" fillId="0" borderId="28" xfId="0" applyFont="1" applyBorder="1" applyAlignment="1">
      <alignment horizontal="left" vertical="center"/>
    </xf>
    <xf numFmtId="0" fontId="19" fillId="0" borderId="28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 wrapText="1"/>
    </xf>
    <xf numFmtId="0" fontId="20" fillId="33" borderId="19" xfId="0" applyFont="1" applyFill="1" applyBorder="1" applyAlignment="1">
      <alignment horizontal="left" vertical="center" wrapText="1"/>
    </xf>
    <xf numFmtId="0" fontId="19" fillId="33" borderId="20" xfId="0" applyFont="1" applyFill="1" applyBorder="1" applyAlignment="1">
      <alignment horizontal="left" vertical="center" wrapText="1"/>
    </xf>
    <xf numFmtId="0" fontId="19" fillId="33" borderId="21" xfId="0" applyFont="1" applyFill="1" applyBorder="1" applyAlignment="1">
      <alignment horizontal="left" vertical="center" wrapText="1"/>
    </xf>
    <xf numFmtId="0" fontId="19" fillId="33" borderId="22" xfId="0" applyFont="1" applyFill="1" applyBorder="1" applyAlignment="1">
      <alignment horizontal="left" vertical="center" wrapText="1"/>
    </xf>
    <xf numFmtId="0" fontId="19" fillId="33" borderId="24" xfId="0" applyFont="1" applyFill="1" applyBorder="1" applyAlignment="1">
      <alignment horizontal="left" vertical="center"/>
    </xf>
    <xf numFmtId="0" fontId="19" fillId="33" borderId="24" xfId="0" applyFont="1" applyFill="1" applyBorder="1" applyAlignment="1">
      <alignment horizontal="left" vertical="center" wrapText="1"/>
    </xf>
    <xf numFmtId="0" fontId="28" fillId="33" borderId="20" xfId="0" applyFont="1" applyFill="1" applyBorder="1" applyAlignment="1">
      <alignment horizontal="left" vertical="center"/>
    </xf>
    <xf numFmtId="0" fontId="28" fillId="33" borderId="21" xfId="0" applyFont="1" applyFill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 wrapText="1"/>
    </xf>
    <xf numFmtId="0" fontId="19" fillId="33" borderId="24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left" vertical="center"/>
    </xf>
    <xf numFmtId="0" fontId="19" fillId="33" borderId="28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31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 wrapText="1"/>
    </xf>
    <xf numFmtId="0" fontId="20" fillId="33" borderId="25" xfId="0" applyFont="1" applyFill="1" applyBorder="1" applyAlignment="1">
      <alignment horizontal="left" vertical="center"/>
    </xf>
    <xf numFmtId="0" fontId="20" fillId="33" borderId="28" xfId="0" applyFont="1" applyFill="1" applyBorder="1" applyAlignment="1">
      <alignment horizontal="left" vertical="center"/>
    </xf>
    <xf numFmtId="0" fontId="20" fillId="33" borderId="28" xfId="0" applyFont="1" applyFill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0" fillId="33" borderId="21" xfId="0" applyFont="1" applyFill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2" fontId="19" fillId="33" borderId="19" xfId="0" applyNumberFormat="1" applyFont="1" applyFill="1" applyBorder="1" applyAlignment="1">
      <alignment horizontal="right" vertical="center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2" fontId="21" fillId="0" borderId="19" xfId="0" applyNumberFormat="1" applyFont="1" applyBorder="1" applyAlignment="1">
      <alignment horizontal="right" vertical="center" wrapText="1"/>
    </xf>
    <xf numFmtId="0" fontId="21" fillId="0" borderId="20" xfId="0" applyFont="1" applyBorder="1" applyAlignment="1">
      <alignment horizontal="left" vertical="center"/>
    </xf>
    <xf numFmtId="0" fontId="22" fillId="0" borderId="21" xfId="0" applyFont="1" applyBorder="1" applyAlignment="1">
      <alignment vertical="center" wrapText="1"/>
    </xf>
    <xf numFmtId="0" fontId="22" fillId="0" borderId="19" xfId="0" applyFont="1" applyBorder="1" applyAlignment="1">
      <alignment vertical="center"/>
    </xf>
    <xf numFmtId="0" fontId="22" fillId="0" borderId="19" xfId="0" applyFont="1" applyBorder="1" applyAlignment="1">
      <alignment vertical="center" wrapText="1"/>
    </xf>
    <xf numFmtId="0" fontId="21" fillId="0" borderId="21" xfId="0" applyFont="1" applyBorder="1" applyAlignment="1">
      <alignment horizontal="left" vertical="center"/>
    </xf>
    <xf numFmtId="0" fontId="22" fillId="0" borderId="20" xfId="0" applyFont="1" applyBorder="1" applyAlignment="1">
      <alignment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vertical="center" wrapText="1"/>
    </xf>
    <xf numFmtId="2" fontId="22" fillId="0" borderId="19" xfId="0" applyNumberFormat="1" applyFont="1" applyBorder="1" applyAlignment="1">
      <alignment horizontal="right" vertical="center"/>
    </xf>
    <xf numFmtId="0" fontId="22" fillId="0" borderId="19" xfId="0" applyFont="1" applyBorder="1" applyAlignment="1">
      <alignment horizontal="center" vertical="center"/>
    </xf>
    <xf numFmtId="0" fontId="21" fillId="0" borderId="22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 wrapText="1"/>
    </xf>
    <xf numFmtId="0" fontId="36" fillId="0" borderId="19" xfId="0" applyFont="1" applyBorder="1" applyAlignment="1">
      <alignment horizontal="center" vertical="center"/>
    </xf>
    <xf numFmtId="0" fontId="22" fillId="0" borderId="22" xfId="0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vertical="center"/>
    </xf>
    <xf numFmtId="0" fontId="21" fillId="0" borderId="22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1" fillId="0" borderId="21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22" fillId="0" borderId="21" xfId="0" applyFont="1" applyBorder="1" applyAlignment="1">
      <alignment vertical="center"/>
    </xf>
    <xf numFmtId="0" fontId="37" fillId="0" borderId="19" xfId="0" applyFont="1" applyBorder="1" applyAlignment="1">
      <alignment horizontal="center" vertical="center"/>
    </xf>
    <xf numFmtId="0" fontId="21" fillId="0" borderId="19" xfId="0" applyFont="1" applyBorder="1" applyAlignment="1">
      <alignment vertical="center"/>
    </xf>
    <xf numFmtId="2" fontId="21" fillId="33" borderId="23" xfId="0" applyNumberFormat="1" applyFont="1" applyFill="1" applyBorder="1" applyAlignment="1">
      <alignment horizontal="right" vertical="center"/>
    </xf>
    <xf numFmtId="2" fontId="21" fillId="0" borderId="19" xfId="0" applyNumberFormat="1" applyFont="1" applyBorder="1" applyAlignment="1">
      <alignment horizontal="right" vertical="center"/>
    </xf>
    <xf numFmtId="0" fontId="22" fillId="0" borderId="22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 wrapText="1"/>
    </xf>
    <xf numFmtId="0" fontId="23" fillId="34" borderId="0" xfId="0" applyFont="1" applyFill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16" fontId="19" fillId="0" borderId="14" xfId="0" applyNumberFormat="1" applyFont="1" applyFill="1" applyBorder="1" applyAlignment="1">
      <alignment horizontal="center" vertical="center" wrapText="1"/>
    </xf>
    <xf numFmtId="16" fontId="19" fillId="0" borderId="11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16" fontId="19" fillId="0" borderId="11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/>
    </xf>
    <xf numFmtId="0" fontId="23" fillId="34" borderId="23" xfId="0" applyFont="1" applyFill="1" applyBorder="1" applyAlignment="1">
      <alignment horizontal="center" vertical="center" wrapText="1"/>
    </xf>
    <xf numFmtId="0" fontId="23" fillId="34" borderId="20" xfId="0" applyFont="1" applyFill="1" applyBorder="1" applyAlignment="1">
      <alignment horizontal="center" vertical="center" wrapText="1"/>
    </xf>
    <xf numFmtId="0" fontId="23" fillId="34" borderId="21" xfId="0" applyFont="1" applyFill="1" applyBorder="1" applyAlignment="1">
      <alignment horizontal="center" vertical="center" wrapText="1"/>
    </xf>
    <xf numFmtId="0" fontId="23" fillId="34" borderId="22" xfId="0" applyFont="1" applyFill="1" applyBorder="1" applyAlignment="1">
      <alignment horizontal="center" vertical="center" wrapText="1"/>
    </xf>
    <xf numFmtId="0" fontId="23" fillId="34" borderId="25" xfId="0" applyFont="1" applyFill="1" applyBorder="1" applyAlignment="1">
      <alignment horizontal="center" vertical="center" wrapText="1"/>
    </xf>
    <xf numFmtId="0" fontId="23" fillId="34" borderId="19" xfId="0" applyFont="1" applyFill="1" applyBorder="1" applyAlignment="1">
      <alignment horizontal="center" vertical="center" wrapText="1"/>
    </xf>
    <xf numFmtId="0" fontId="23" fillId="34" borderId="22" xfId="0" applyFont="1" applyFill="1" applyBorder="1" applyAlignment="1">
      <alignment horizontal="center" vertical="center" wrapText="1"/>
    </xf>
    <xf numFmtId="0" fontId="19" fillId="34" borderId="19" xfId="0" applyFont="1" applyFill="1" applyBorder="1" applyAlignment="1">
      <alignment horizontal="center" vertical="center" wrapText="1"/>
    </xf>
    <xf numFmtId="49" fontId="19" fillId="34" borderId="25" xfId="0" applyNumberFormat="1" applyFont="1" applyFill="1" applyBorder="1" applyAlignment="1">
      <alignment horizontal="center" vertical="center" wrapText="1"/>
    </xf>
    <xf numFmtId="0" fontId="23" fillId="34" borderId="19" xfId="0" applyFont="1" applyFill="1" applyBorder="1" applyAlignment="1">
      <alignment horizontal="left" vertical="center" wrapText="1"/>
    </xf>
    <xf numFmtId="4" fontId="22" fillId="34" borderId="19" xfId="0" applyNumberFormat="1" applyFont="1" applyFill="1" applyBorder="1" applyAlignment="1">
      <alignment horizontal="center" vertical="center" wrapText="1"/>
    </xf>
    <xf numFmtId="0" fontId="29" fillId="34" borderId="19" xfId="0" applyFont="1" applyFill="1" applyBorder="1" applyAlignment="1">
      <alignment horizontal="center" vertical="center" wrapText="1"/>
    </xf>
    <xf numFmtId="0" fontId="29" fillId="34" borderId="19" xfId="0" applyFont="1" applyFill="1" applyBorder="1" applyAlignment="1">
      <alignment horizontal="left" vertical="center" wrapText="1"/>
    </xf>
    <xf numFmtId="4" fontId="21" fillId="34" borderId="19" xfId="0" applyNumberFormat="1" applyFont="1" applyFill="1" applyBorder="1" applyAlignment="1">
      <alignment horizontal="center" vertical="center" wrapText="1"/>
    </xf>
  </cellXfs>
  <cellStyles count="81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1 2" xfId="63" xr:uid="{ABA28C32-F589-4419-86B8-C7123D372071}"/>
    <cellStyle name="20% – paryškinimas 2" xfId="23" builtinId="34" customBuiltin="1"/>
    <cellStyle name="20% – paryškinimas 2 2" xfId="66" xr:uid="{DB1003FB-A960-4410-A226-1F7EFC129ACA}"/>
    <cellStyle name="20% – paryškinimas 3" xfId="27" builtinId="38" customBuiltin="1"/>
    <cellStyle name="20% – paryškinimas 3 2" xfId="69" xr:uid="{32B74A53-3672-45CB-8116-2325E903CEEC}"/>
    <cellStyle name="20% – paryškinimas 4" xfId="31" builtinId="42" customBuiltin="1"/>
    <cellStyle name="20% – paryškinimas 4 2" xfId="72" xr:uid="{ADFB477A-4DDB-4CF7-A9B8-696F1CB98EBB}"/>
    <cellStyle name="20% – paryškinimas 5" xfId="35" builtinId="46" customBuiltin="1"/>
    <cellStyle name="20% – paryškinimas 5 2" xfId="75" xr:uid="{2CC33664-7939-4383-8300-93766301992F}"/>
    <cellStyle name="20% – paryškinimas 6" xfId="39" builtinId="50" customBuiltin="1"/>
    <cellStyle name="20% – paryškinimas 6 2" xfId="78" xr:uid="{64185D03-EF6A-44F7-A6E8-67E333384E17}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1 2" xfId="64" xr:uid="{297F132C-0946-4288-BB56-2F3B66C3833F}"/>
    <cellStyle name="40% – paryškinimas 2" xfId="24" builtinId="35" customBuiltin="1"/>
    <cellStyle name="40% – paryškinimas 2 2" xfId="67" xr:uid="{4F6B7760-C40B-4677-98B8-72CEB26B3846}"/>
    <cellStyle name="40% – paryškinimas 3" xfId="28" builtinId="39" customBuiltin="1"/>
    <cellStyle name="40% – paryškinimas 3 2" xfId="70" xr:uid="{CE6EA938-FD10-4854-A2A9-1FF6ECC0D880}"/>
    <cellStyle name="40% – paryškinimas 4" xfId="32" builtinId="43" customBuiltin="1"/>
    <cellStyle name="40% – paryškinimas 4 2" xfId="73" xr:uid="{8AFEF696-1302-445E-865D-FE91FFA4E5CC}"/>
    <cellStyle name="40% – paryškinimas 5" xfId="36" builtinId="47" customBuiltin="1"/>
    <cellStyle name="40% – paryškinimas 5 2" xfId="76" xr:uid="{03358350-D2FE-4B75-916B-CC141EE8BD46}"/>
    <cellStyle name="40% – paryškinimas 6" xfId="40" builtinId="51" customBuiltin="1"/>
    <cellStyle name="40% – paryškinimas 6 2" xfId="79" xr:uid="{A67C83B3-C77B-46F9-AB1C-31112A2C8FAD}"/>
    <cellStyle name="60% – paryškinimas 1" xfId="21" builtinId="32" customBuiltin="1"/>
    <cellStyle name="60% – paryškinimas 1 2" xfId="65" xr:uid="{C2EEEFC7-DB60-429B-BCD0-66A1FB605C2B}"/>
    <cellStyle name="60% – paryškinimas 2" xfId="25" builtinId="36" customBuiltin="1"/>
    <cellStyle name="60% – paryškinimas 2 2" xfId="68" xr:uid="{D246E916-A1AE-4AB0-B7B0-E94061E41D02}"/>
    <cellStyle name="60% – paryškinimas 3" xfId="29" builtinId="40" customBuiltin="1"/>
    <cellStyle name="60% – paryškinimas 3 2" xfId="71" xr:uid="{4B476BB5-EB6B-493E-9F10-4D60FC8BE944}"/>
    <cellStyle name="60% – paryškinimas 4" xfId="33" builtinId="44" customBuiltin="1"/>
    <cellStyle name="60% – paryškinimas 4 2" xfId="74" xr:uid="{CB031E56-3BA3-4493-BAC0-16679594CCC7}"/>
    <cellStyle name="60% – paryškinimas 5" xfId="37" builtinId="48" customBuiltin="1"/>
    <cellStyle name="60% – paryškinimas 5 2" xfId="77" xr:uid="{46EF8579-6CDF-4A84-B853-923E72CCD5C0}"/>
    <cellStyle name="60% – paryškinimas 6" xfId="41" builtinId="52" customBuiltin="1"/>
    <cellStyle name="60% – paryškinimas 6 2" xfId="80" xr:uid="{4EFCED15-657F-43B2-B2EE-C0AA3BF8C07A}"/>
    <cellStyle name="Aiškinamasis tekstas" xfId="16" builtinId="53" customBuiltin="1"/>
    <cellStyle name="Blogas" xfId="7" builtinId="27" customBuiltin="1"/>
    <cellStyle name="Currency 2" xfId="55" xr:uid="{00000000-0005-0000-0000-000018000000}"/>
    <cellStyle name="Geras" xfId="6" builtinId="26" customBuiltin="1"/>
    <cellStyle name="Įprastas" xfId="0" builtinId="0" customBuiltin="1"/>
    <cellStyle name="Įprastas 10" xfId="61" xr:uid="{691915EE-E83E-4CFB-9297-0937557B9D8D}"/>
    <cellStyle name="Įprastas 2" xfId="43" xr:uid="{00000000-0005-0000-0000-00001B000000}"/>
    <cellStyle name="Įprastas 2 2" xfId="56" xr:uid="{00000000-0005-0000-0000-00001C000000}"/>
    <cellStyle name="Įprastas 3" xfId="44" xr:uid="{00000000-0005-0000-0000-00001D000000}"/>
    <cellStyle name="Įprastas 4" xfId="45" xr:uid="{00000000-0005-0000-0000-00001E000000}"/>
    <cellStyle name="Įprastas 4 2" xfId="54" xr:uid="{00000000-0005-0000-0000-00001F000000}"/>
    <cellStyle name="Įprastas 5" xfId="47" xr:uid="{00000000-0005-0000-0000-000020000000}"/>
    <cellStyle name="Įprastas 5 2" xfId="60" xr:uid="{00000000-0005-0000-0000-000021000000}"/>
    <cellStyle name="Įprastas 6" xfId="49" xr:uid="{00000000-0005-0000-0000-000022000000}"/>
    <cellStyle name="Įprastas 7" xfId="50" xr:uid="{00000000-0005-0000-0000-000023000000}"/>
    <cellStyle name="Įprastas 8" xfId="51" xr:uid="{00000000-0005-0000-0000-000024000000}"/>
    <cellStyle name="Įprastas 9" xfId="42" xr:uid="{00000000-0005-0000-0000-000025000000}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Normal 2" xfId="52" xr:uid="{00000000-0005-0000-0000-00002A000000}"/>
    <cellStyle name="Normal 3" xfId="53" xr:uid="{00000000-0005-0000-0000-00002B000000}"/>
    <cellStyle name="Normal 4" xfId="57" xr:uid="{00000000-0005-0000-0000-00002C000000}"/>
    <cellStyle name="Normal 5" xfId="58" xr:uid="{00000000-0005-0000-0000-00002D000000}"/>
    <cellStyle name="Normal 6" xfId="59" xr:uid="{00000000-0005-0000-0000-00002E000000}"/>
    <cellStyle name="Normal_CF_ataskaitos_prie_mokejimo_tvarkos_040115" xfId="46" xr:uid="{00000000-0005-0000-0000-00002F000000}"/>
    <cellStyle name="Paprastas 2" xfId="48" xr:uid="{00000000-0005-0000-0000-000030000000}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staba 2" xfId="62" xr:uid="{E4C96EF3-A2BE-434F-B9F5-BF41D02FE93B}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9"/>
  <sheetViews>
    <sheetView tabSelected="1" workbookViewId="0">
      <selection activeCell="A16" sqref="A16:G16"/>
    </sheetView>
  </sheetViews>
  <sheetFormatPr defaultRowHeight="12.75"/>
  <cols>
    <col min="1" max="1" width="10.5703125" style="29" customWidth="1"/>
    <col min="2" max="2" width="3.140625" style="30" customWidth="1"/>
    <col min="3" max="3" width="2.7109375" style="30" customWidth="1"/>
    <col min="4" max="4" width="47.42578125" style="30" customWidth="1"/>
    <col min="5" max="5" width="7.7109375" style="30" customWidth="1"/>
    <col min="6" max="7" width="12.85546875" style="29" customWidth="1"/>
    <col min="8" max="8" width="11.85546875" style="29" customWidth="1"/>
    <col min="9" max="16384" width="9.140625" style="29"/>
  </cols>
  <sheetData>
    <row r="1" spans="1:7" ht="30" customHeight="1">
      <c r="A1" s="77" t="s">
        <v>0</v>
      </c>
      <c r="B1" s="77"/>
      <c r="C1" s="77"/>
      <c r="D1" s="77"/>
      <c r="E1" s="77"/>
      <c r="F1" s="77"/>
      <c r="G1" s="77"/>
    </row>
    <row r="2" spans="1:7" ht="12.75" customHeight="1">
      <c r="B2" s="43"/>
      <c r="C2" s="43"/>
      <c r="D2" s="43"/>
      <c r="E2" s="78" t="s">
        <v>1</v>
      </c>
      <c r="F2" s="78"/>
      <c r="G2" s="78"/>
    </row>
    <row r="3" spans="1:7">
      <c r="B3" s="43"/>
      <c r="C3" s="43"/>
      <c r="D3" s="43"/>
      <c r="E3" s="79" t="s">
        <v>2</v>
      </c>
      <c r="F3" s="79"/>
      <c r="G3" s="79"/>
    </row>
    <row r="5" spans="1:7" ht="12.75" customHeight="1">
      <c r="A5" s="75" t="s">
        <v>3</v>
      </c>
      <c r="B5" s="75"/>
      <c r="C5" s="75"/>
      <c r="D5" s="75"/>
      <c r="E5" s="75"/>
      <c r="F5" s="75"/>
      <c r="G5" s="75"/>
    </row>
    <row r="6" spans="1:7">
      <c r="A6" s="75"/>
      <c r="B6" s="75"/>
      <c r="C6" s="75"/>
      <c r="D6" s="75"/>
      <c r="E6" s="75"/>
      <c r="F6" s="75"/>
      <c r="G6" s="75"/>
    </row>
    <row r="7" spans="1:7" ht="14.25" customHeight="1">
      <c r="A7" s="80" t="s">
        <v>260</v>
      </c>
      <c r="B7" s="80"/>
      <c r="C7" s="80"/>
      <c r="D7" s="80"/>
      <c r="E7" s="80"/>
      <c r="F7" s="80"/>
      <c r="G7" s="80"/>
    </row>
    <row r="8" spans="1:7" ht="12.75" customHeight="1">
      <c r="A8" s="70" t="s">
        <v>4</v>
      </c>
      <c r="B8" s="70"/>
      <c r="C8" s="70"/>
      <c r="D8" s="70"/>
      <c r="E8" s="70"/>
      <c r="F8" s="70"/>
      <c r="G8" s="70"/>
    </row>
    <row r="9" spans="1:7" ht="12.75" customHeight="1">
      <c r="A9" s="81" t="s">
        <v>261</v>
      </c>
      <c r="B9" s="81"/>
      <c r="C9" s="81"/>
      <c r="D9" s="81"/>
      <c r="E9" s="81"/>
      <c r="F9" s="81"/>
      <c r="G9" s="81"/>
    </row>
    <row r="10" spans="1:7" ht="12.75" customHeight="1">
      <c r="A10" s="70" t="s">
        <v>5</v>
      </c>
      <c r="B10" s="70"/>
      <c r="C10" s="70"/>
      <c r="D10" s="70"/>
      <c r="E10" s="70"/>
      <c r="F10" s="70"/>
      <c r="G10" s="70"/>
    </row>
    <row r="11" spans="1:7">
      <c r="A11" s="64"/>
      <c r="B11" s="64"/>
      <c r="C11" s="64"/>
      <c r="D11" s="64"/>
      <c r="E11" s="64"/>
      <c r="F11" s="64"/>
      <c r="G11" s="64"/>
    </row>
    <row r="12" spans="1:7">
      <c r="A12" s="82"/>
      <c r="B12" s="82"/>
      <c r="C12" s="82"/>
      <c r="D12" s="82"/>
      <c r="E12" s="82"/>
    </row>
    <row r="13" spans="1:7" ht="12.75" customHeight="1">
      <c r="A13" s="75" t="s">
        <v>6</v>
      </c>
      <c r="B13" s="75"/>
      <c r="C13" s="75"/>
      <c r="D13" s="75"/>
      <c r="E13" s="75"/>
      <c r="F13" s="75"/>
      <c r="G13" s="75"/>
    </row>
    <row r="14" spans="1:7" ht="12.75" customHeight="1">
      <c r="A14" s="75" t="s">
        <v>269</v>
      </c>
      <c r="B14" s="75"/>
      <c r="C14" s="75"/>
      <c r="D14" s="75"/>
      <c r="E14" s="75"/>
      <c r="F14" s="75"/>
      <c r="G14" s="75"/>
    </row>
    <row r="15" spans="1:7">
      <c r="A15" s="41"/>
      <c r="B15" s="31"/>
      <c r="C15" s="31"/>
      <c r="D15" s="31"/>
      <c r="E15" s="31"/>
      <c r="F15" s="32"/>
      <c r="G15" s="32"/>
    </row>
    <row r="16" spans="1:7" ht="12.75" customHeight="1">
      <c r="A16" s="76"/>
      <c r="B16" s="76"/>
      <c r="C16" s="76"/>
      <c r="D16" s="76"/>
      <c r="E16" s="76"/>
      <c r="F16" s="76"/>
      <c r="G16" s="76"/>
    </row>
    <row r="17" spans="1:7" ht="12.75" customHeight="1">
      <c r="A17" s="64" t="s">
        <v>7</v>
      </c>
      <c r="B17" s="64"/>
      <c r="C17" s="64"/>
      <c r="D17" s="64"/>
      <c r="E17" s="64"/>
      <c r="F17" s="64"/>
      <c r="G17" s="64"/>
    </row>
    <row r="18" spans="1:7" ht="12.75" customHeight="1">
      <c r="A18" s="41"/>
      <c r="B18" s="42"/>
      <c r="C18" s="42"/>
      <c r="D18" s="65" t="s">
        <v>8</v>
      </c>
      <c r="E18" s="65"/>
      <c r="F18" s="65"/>
      <c r="G18" s="65"/>
    </row>
    <row r="19" spans="1:7" ht="67.5" customHeight="1">
      <c r="A19" s="34" t="s">
        <v>9</v>
      </c>
      <c r="B19" s="66" t="s">
        <v>10</v>
      </c>
      <c r="C19" s="67"/>
      <c r="D19" s="68"/>
      <c r="E19" s="35" t="s">
        <v>11</v>
      </c>
      <c r="F19" s="34" t="s">
        <v>12</v>
      </c>
      <c r="G19" s="34" t="s">
        <v>13</v>
      </c>
    </row>
    <row r="20" spans="1:7" s="30" customFormat="1" ht="12.75" customHeight="1">
      <c r="A20" s="86" t="s">
        <v>14</v>
      </c>
      <c r="B20" s="87" t="s">
        <v>15</v>
      </c>
      <c r="C20" s="88"/>
      <c r="D20" s="89"/>
      <c r="E20" s="195"/>
      <c r="F20" s="91">
        <f>SUM(F21,F27,F37,F38,F39)</f>
        <v>131375.19999999998</v>
      </c>
      <c r="G20" s="91">
        <f>SUM(G21,G27,G37,G38,G39)</f>
        <v>110995.46</v>
      </c>
    </row>
    <row r="21" spans="1:7" s="30" customFormat="1" ht="12.75" customHeight="1">
      <c r="A21" s="92" t="s">
        <v>16</v>
      </c>
      <c r="B21" s="93" t="s">
        <v>17</v>
      </c>
      <c r="C21" s="94"/>
      <c r="D21" s="95"/>
      <c r="E21" s="195" t="s">
        <v>251</v>
      </c>
      <c r="F21" s="96">
        <f>SUM(F22:F26)</f>
        <v>10588.94</v>
      </c>
      <c r="G21" s="96">
        <f>SUM(G22:G26)</f>
        <v>12706.45</v>
      </c>
    </row>
    <row r="22" spans="1:7" s="30" customFormat="1" ht="12.75" customHeight="1">
      <c r="A22" s="90" t="s">
        <v>18</v>
      </c>
      <c r="B22" s="97"/>
      <c r="C22" s="98" t="s">
        <v>19</v>
      </c>
      <c r="D22" s="99"/>
      <c r="E22" s="197"/>
      <c r="F22" s="96" t="s">
        <v>20</v>
      </c>
      <c r="G22" s="96" t="s">
        <v>20</v>
      </c>
    </row>
    <row r="23" spans="1:7" s="30" customFormat="1" ht="12.75" customHeight="1">
      <c r="A23" s="90" t="s">
        <v>21</v>
      </c>
      <c r="B23" s="97"/>
      <c r="C23" s="98" t="s">
        <v>22</v>
      </c>
      <c r="D23" s="100"/>
      <c r="E23" s="198"/>
      <c r="F23" s="96">
        <v>10588.94</v>
      </c>
      <c r="G23" s="96">
        <v>12706.45</v>
      </c>
    </row>
    <row r="24" spans="1:7" s="30" customFormat="1" ht="12.75" customHeight="1">
      <c r="A24" s="90" t="s">
        <v>23</v>
      </c>
      <c r="B24" s="97"/>
      <c r="C24" s="98" t="s">
        <v>24</v>
      </c>
      <c r="D24" s="100"/>
      <c r="E24" s="198"/>
      <c r="F24" s="96" t="s">
        <v>20</v>
      </c>
      <c r="G24" s="96" t="s">
        <v>20</v>
      </c>
    </row>
    <row r="25" spans="1:7" s="30" customFormat="1" ht="12.75" customHeight="1">
      <c r="A25" s="90" t="s">
        <v>25</v>
      </c>
      <c r="B25" s="97"/>
      <c r="C25" s="98" t="s">
        <v>26</v>
      </c>
      <c r="D25" s="100"/>
      <c r="E25" s="196"/>
      <c r="F25" s="96" t="s">
        <v>20</v>
      </c>
      <c r="G25" s="96" t="s">
        <v>20</v>
      </c>
    </row>
    <row r="26" spans="1:7" s="30" customFormat="1" ht="12.75" customHeight="1">
      <c r="A26" s="101" t="s">
        <v>27</v>
      </c>
      <c r="B26" s="97"/>
      <c r="C26" s="102" t="s">
        <v>28</v>
      </c>
      <c r="D26" s="99"/>
      <c r="E26" s="196"/>
      <c r="F26" s="96" t="s">
        <v>20</v>
      </c>
      <c r="G26" s="96" t="s">
        <v>20</v>
      </c>
    </row>
    <row r="27" spans="1:7" s="30" customFormat="1" ht="12.75" customHeight="1">
      <c r="A27" s="103" t="s">
        <v>29</v>
      </c>
      <c r="B27" s="104" t="s">
        <v>30</v>
      </c>
      <c r="C27" s="105"/>
      <c r="D27" s="106"/>
      <c r="E27" s="196" t="s">
        <v>252</v>
      </c>
      <c r="F27" s="96">
        <f>SUM(F28:F36)</f>
        <v>120786.26</v>
      </c>
      <c r="G27" s="96">
        <f>SUM(G28:G36)</f>
        <v>98289.010000000009</v>
      </c>
    </row>
    <row r="28" spans="1:7" s="30" customFormat="1" ht="12.75" customHeight="1">
      <c r="A28" s="90" t="s">
        <v>31</v>
      </c>
      <c r="B28" s="97"/>
      <c r="C28" s="98" t="s">
        <v>32</v>
      </c>
      <c r="D28" s="100"/>
      <c r="E28" s="198"/>
      <c r="F28" s="96" t="s">
        <v>20</v>
      </c>
      <c r="G28" s="96" t="s">
        <v>20</v>
      </c>
    </row>
    <row r="29" spans="1:7" s="30" customFormat="1" ht="12.75" customHeight="1">
      <c r="A29" s="90" t="s">
        <v>33</v>
      </c>
      <c r="B29" s="97"/>
      <c r="C29" s="98" t="s">
        <v>34</v>
      </c>
      <c r="D29" s="100"/>
      <c r="E29" s="198"/>
      <c r="F29" s="96">
        <v>59955.46</v>
      </c>
      <c r="G29" s="96">
        <v>60188.15</v>
      </c>
    </row>
    <row r="30" spans="1:7" s="30" customFormat="1" ht="12.75" customHeight="1">
      <c r="A30" s="90" t="s">
        <v>35</v>
      </c>
      <c r="B30" s="97"/>
      <c r="C30" s="98" t="s">
        <v>270</v>
      </c>
      <c r="D30" s="100"/>
      <c r="E30" s="198"/>
      <c r="F30" s="96">
        <v>10343.75</v>
      </c>
      <c r="G30" s="96">
        <v>10782.23</v>
      </c>
    </row>
    <row r="31" spans="1:7" s="30" customFormat="1" ht="12.75" customHeight="1">
      <c r="A31" s="90" t="s">
        <v>36</v>
      </c>
      <c r="B31" s="97"/>
      <c r="C31" s="98" t="s">
        <v>271</v>
      </c>
      <c r="D31" s="100"/>
      <c r="E31" s="198"/>
      <c r="F31" s="96" t="s">
        <v>20</v>
      </c>
      <c r="G31" s="96" t="s">
        <v>20</v>
      </c>
    </row>
    <row r="32" spans="1:7" s="30" customFormat="1" ht="12.75" customHeight="1">
      <c r="A32" s="90" t="s">
        <v>37</v>
      </c>
      <c r="B32" s="97"/>
      <c r="C32" s="98" t="s">
        <v>38</v>
      </c>
      <c r="D32" s="100"/>
      <c r="E32" s="198"/>
      <c r="F32" s="96">
        <v>27.47</v>
      </c>
      <c r="G32" s="96">
        <v>210.31</v>
      </c>
    </row>
    <row r="33" spans="1:7" s="30" customFormat="1" ht="12.75" customHeight="1">
      <c r="A33" s="90" t="s">
        <v>39</v>
      </c>
      <c r="B33" s="97"/>
      <c r="C33" s="98" t="s">
        <v>40</v>
      </c>
      <c r="D33" s="100"/>
      <c r="E33" s="198"/>
      <c r="F33" s="96">
        <v>0.27999999999884001</v>
      </c>
      <c r="G33" s="96">
        <v>0.27999999999884001</v>
      </c>
    </row>
    <row r="34" spans="1:7" s="30" customFormat="1" ht="12.75" customHeight="1">
      <c r="A34" s="90" t="s">
        <v>42</v>
      </c>
      <c r="B34" s="97"/>
      <c r="C34" s="98" t="s">
        <v>272</v>
      </c>
      <c r="D34" s="100"/>
      <c r="E34" s="198"/>
      <c r="F34" s="96">
        <v>50459.3</v>
      </c>
      <c r="G34" s="96">
        <v>27108.04</v>
      </c>
    </row>
    <row r="35" spans="1:7" s="30" customFormat="1" ht="12.75" customHeight="1">
      <c r="A35" s="90" t="s">
        <v>43</v>
      </c>
      <c r="B35" s="107"/>
      <c r="C35" s="108" t="s">
        <v>273</v>
      </c>
      <c r="D35" s="109"/>
      <c r="E35" s="198"/>
      <c r="F35" s="96" t="s">
        <v>20</v>
      </c>
      <c r="G35" s="96" t="s">
        <v>20</v>
      </c>
    </row>
    <row r="36" spans="1:7" s="30" customFormat="1" ht="12.75" customHeight="1">
      <c r="A36" s="90" t="s">
        <v>44</v>
      </c>
      <c r="B36" s="97"/>
      <c r="C36" s="98" t="s">
        <v>45</v>
      </c>
      <c r="D36" s="100"/>
      <c r="E36" s="198"/>
      <c r="F36" s="96" t="s">
        <v>20</v>
      </c>
      <c r="G36" s="96" t="s">
        <v>20</v>
      </c>
    </row>
    <row r="37" spans="1:7" s="30" customFormat="1" ht="12.75" customHeight="1">
      <c r="A37" s="92" t="s">
        <v>46</v>
      </c>
      <c r="B37" s="110" t="s">
        <v>47</v>
      </c>
      <c r="C37" s="110"/>
      <c r="D37" s="111"/>
      <c r="E37" s="196"/>
      <c r="F37" s="96" t="s">
        <v>20</v>
      </c>
      <c r="G37" s="96" t="s">
        <v>20</v>
      </c>
    </row>
    <row r="38" spans="1:7" s="30" customFormat="1" ht="12.75" customHeight="1">
      <c r="A38" s="92" t="s">
        <v>48</v>
      </c>
      <c r="B38" s="110" t="s">
        <v>274</v>
      </c>
      <c r="C38" s="110"/>
      <c r="D38" s="111"/>
      <c r="E38" s="196"/>
      <c r="F38" s="96" t="s">
        <v>20</v>
      </c>
      <c r="G38" s="96" t="s">
        <v>20</v>
      </c>
    </row>
    <row r="39" spans="1:7" s="30" customFormat="1" ht="12.75" customHeight="1">
      <c r="A39" s="92" t="s">
        <v>74</v>
      </c>
      <c r="B39" s="110" t="s">
        <v>275</v>
      </c>
      <c r="C39" s="97"/>
      <c r="D39" s="112"/>
      <c r="E39" s="198"/>
      <c r="F39" s="96" t="s">
        <v>20</v>
      </c>
      <c r="G39" s="96" t="s">
        <v>20</v>
      </c>
    </row>
    <row r="40" spans="1:7" s="30" customFormat="1" ht="12.75" customHeight="1">
      <c r="A40" s="86" t="s">
        <v>49</v>
      </c>
      <c r="B40" s="87" t="s">
        <v>50</v>
      </c>
      <c r="C40" s="88"/>
      <c r="D40" s="89"/>
      <c r="E40" s="198"/>
      <c r="F40" s="96" t="s">
        <v>20</v>
      </c>
      <c r="G40" s="96" t="s">
        <v>20</v>
      </c>
    </row>
    <row r="41" spans="1:7" s="30" customFormat="1" ht="12.75" customHeight="1">
      <c r="A41" s="85" t="s">
        <v>51</v>
      </c>
      <c r="B41" s="113" t="s">
        <v>52</v>
      </c>
      <c r="C41" s="114"/>
      <c r="D41" s="115"/>
      <c r="E41" s="196"/>
      <c r="F41" s="91">
        <f>SUM(F42,F48,F49,F56,F57)</f>
        <v>169997.71</v>
      </c>
      <c r="G41" s="91">
        <f>SUM(G42,G48,G49,G56,G57)</f>
        <v>159787.70000000001</v>
      </c>
    </row>
    <row r="42" spans="1:7" s="30" customFormat="1" ht="12.75" customHeight="1">
      <c r="A42" s="116" t="s">
        <v>16</v>
      </c>
      <c r="B42" s="117" t="s">
        <v>53</v>
      </c>
      <c r="C42" s="118"/>
      <c r="D42" s="119"/>
      <c r="E42" s="196" t="s">
        <v>253</v>
      </c>
      <c r="F42" s="96">
        <f>SUM(F43:F47)</f>
        <v>89.89</v>
      </c>
      <c r="G42" s="96">
        <f>SUM(G43:G47)</f>
        <v>61.15</v>
      </c>
    </row>
    <row r="43" spans="1:7" s="30" customFormat="1" ht="12.75" customHeight="1">
      <c r="A43" s="120" t="s">
        <v>18</v>
      </c>
      <c r="B43" s="107"/>
      <c r="C43" s="108" t="s">
        <v>54</v>
      </c>
      <c r="D43" s="109"/>
      <c r="E43" s="198"/>
      <c r="F43" s="96" t="s">
        <v>20</v>
      </c>
      <c r="G43" s="96" t="s">
        <v>20</v>
      </c>
    </row>
    <row r="44" spans="1:7" s="30" customFormat="1" ht="12.75" customHeight="1">
      <c r="A44" s="120" t="s">
        <v>21</v>
      </c>
      <c r="B44" s="107"/>
      <c r="C44" s="108" t="s">
        <v>55</v>
      </c>
      <c r="D44" s="109"/>
      <c r="E44" s="198"/>
      <c r="F44" s="96">
        <v>89.89</v>
      </c>
      <c r="G44" s="96">
        <v>61.15</v>
      </c>
    </row>
    <row r="45" spans="1:7" s="30" customFormat="1">
      <c r="A45" s="120" t="s">
        <v>23</v>
      </c>
      <c r="B45" s="107"/>
      <c r="C45" s="108" t="s">
        <v>56</v>
      </c>
      <c r="D45" s="109"/>
      <c r="E45" s="198"/>
      <c r="F45" s="96" t="s">
        <v>20</v>
      </c>
      <c r="G45" s="96" t="s">
        <v>20</v>
      </c>
    </row>
    <row r="46" spans="1:7" s="30" customFormat="1">
      <c r="A46" s="120" t="s">
        <v>25</v>
      </c>
      <c r="B46" s="107"/>
      <c r="C46" s="108" t="s">
        <v>57</v>
      </c>
      <c r="D46" s="109"/>
      <c r="E46" s="198"/>
      <c r="F46" s="96" t="s">
        <v>20</v>
      </c>
      <c r="G46" s="96" t="s">
        <v>20</v>
      </c>
    </row>
    <row r="47" spans="1:7" s="30" customFormat="1" ht="12.75" customHeight="1">
      <c r="A47" s="120" t="s">
        <v>27</v>
      </c>
      <c r="B47" s="114"/>
      <c r="C47" s="121" t="s">
        <v>58</v>
      </c>
      <c r="D47" s="122"/>
      <c r="E47" s="198"/>
      <c r="F47" s="96" t="s">
        <v>20</v>
      </c>
      <c r="G47" s="96" t="s">
        <v>20</v>
      </c>
    </row>
    <row r="48" spans="1:7" s="30" customFormat="1" ht="12.75" customHeight="1">
      <c r="A48" s="116" t="s">
        <v>29</v>
      </c>
      <c r="B48" s="123" t="s">
        <v>59</v>
      </c>
      <c r="C48" s="124"/>
      <c r="D48" s="125"/>
      <c r="E48" s="196" t="s">
        <v>254</v>
      </c>
      <c r="F48" s="96">
        <v>0</v>
      </c>
      <c r="G48" s="96">
        <v>59.18</v>
      </c>
    </row>
    <row r="49" spans="1:8" s="30" customFormat="1" ht="12.75" customHeight="1">
      <c r="A49" s="116" t="s">
        <v>46</v>
      </c>
      <c r="B49" s="117" t="s">
        <v>60</v>
      </c>
      <c r="C49" s="118"/>
      <c r="D49" s="119"/>
      <c r="E49" s="196" t="s">
        <v>255</v>
      </c>
      <c r="F49" s="96">
        <f>SUM(F50:F55)</f>
        <v>120226.26</v>
      </c>
      <c r="G49" s="96">
        <f>SUM(G50:G55)</f>
        <v>88561.85</v>
      </c>
      <c r="H49" s="43"/>
    </row>
    <row r="50" spans="1:8" s="30" customFormat="1" ht="12.75" customHeight="1">
      <c r="A50" s="120" t="s">
        <v>61</v>
      </c>
      <c r="B50" s="118"/>
      <c r="C50" s="126" t="s">
        <v>62</v>
      </c>
      <c r="D50" s="127"/>
      <c r="E50" s="196"/>
      <c r="F50" s="96" t="s">
        <v>20</v>
      </c>
      <c r="G50" s="96" t="s">
        <v>20</v>
      </c>
      <c r="H50" s="43"/>
    </row>
    <row r="51" spans="1:8" s="30" customFormat="1" ht="12.75" customHeight="1">
      <c r="A51" s="128" t="s">
        <v>63</v>
      </c>
      <c r="B51" s="107"/>
      <c r="C51" s="108" t="s">
        <v>64</v>
      </c>
      <c r="D51" s="129"/>
      <c r="E51" s="200"/>
      <c r="F51" s="96" t="s">
        <v>20</v>
      </c>
      <c r="G51" s="96" t="s">
        <v>20</v>
      </c>
      <c r="H51" s="43"/>
    </row>
    <row r="52" spans="1:8" s="30" customFormat="1" ht="12.75" customHeight="1">
      <c r="A52" s="120" t="s">
        <v>65</v>
      </c>
      <c r="B52" s="107"/>
      <c r="C52" s="108" t="s">
        <v>66</v>
      </c>
      <c r="D52" s="109"/>
      <c r="E52" s="196"/>
      <c r="F52" s="96">
        <v>0</v>
      </c>
      <c r="G52" s="96">
        <v>0</v>
      </c>
      <c r="H52" s="43"/>
    </row>
    <row r="53" spans="1:8" s="30" customFormat="1" ht="12.75" customHeight="1">
      <c r="A53" s="120" t="s">
        <v>67</v>
      </c>
      <c r="B53" s="107"/>
      <c r="C53" s="121" t="s">
        <v>68</v>
      </c>
      <c r="D53" s="122"/>
      <c r="E53" s="196"/>
      <c r="F53" s="96">
        <v>342</v>
      </c>
      <c r="G53" s="96">
        <v>0</v>
      </c>
      <c r="H53" s="43"/>
    </row>
    <row r="54" spans="1:8" s="30" customFormat="1" ht="12.75" customHeight="1">
      <c r="A54" s="120" t="s">
        <v>69</v>
      </c>
      <c r="B54" s="107"/>
      <c r="C54" s="108" t="s">
        <v>70</v>
      </c>
      <c r="D54" s="109"/>
      <c r="E54" s="196"/>
      <c r="F54" s="96">
        <v>119884.26</v>
      </c>
      <c r="G54" s="96">
        <v>88561.85</v>
      </c>
      <c r="H54" s="36"/>
    </row>
    <row r="55" spans="1:8" s="30" customFormat="1" ht="12.75" customHeight="1">
      <c r="A55" s="120" t="s">
        <v>71</v>
      </c>
      <c r="B55" s="107"/>
      <c r="C55" s="108" t="s">
        <v>72</v>
      </c>
      <c r="D55" s="109"/>
      <c r="E55" s="196"/>
      <c r="F55" s="96">
        <v>0</v>
      </c>
      <c r="G55" s="96">
        <v>0</v>
      </c>
      <c r="H55" s="43"/>
    </row>
    <row r="56" spans="1:8" s="30" customFormat="1" ht="12.75" customHeight="1">
      <c r="A56" s="116" t="s">
        <v>48</v>
      </c>
      <c r="B56" s="130" t="s">
        <v>73</v>
      </c>
      <c r="C56" s="130"/>
      <c r="D56" s="131"/>
      <c r="E56" s="196"/>
      <c r="F56" s="96" t="s">
        <v>20</v>
      </c>
      <c r="G56" s="96" t="s">
        <v>20</v>
      </c>
      <c r="H56" s="43"/>
    </row>
    <row r="57" spans="1:8" s="30" customFormat="1" ht="12.75" customHeight="1">
      <c r="A57" s="116" t="s">
        <v>74</v>
      </c>
      <c r="B57" s="130" t="s">
        <v>75</v>
      </c>
      <c r="C57" s="130"/>
      <c r="D57" s="131"/>
      <c r="E57" s="196" t="s">
        <v>256</v>
      </c>
      <c r="F57" s="96">
        <v>49681.56</v>
      </c>
      <c r="G57" s="96">
        <v>71105.52</v>
      </c>
      <c r="H57" s="43"/>
    </row>
    <row r="58" spans="1:8" s="30" customFormat="1" ht="12.75" customHeight="1">
      <c r="A58" s="92"/>
      <c r="B58" s="104" t="s">
        <v>76</v>
      </c>
      <c r="C58" s="105"/>
      <c r="D58" s="106"/>
      <c r="E58" s="196"/>
      <c r="F58" s="96">
        <f>SUM(F20,F40,F41)</f>
        <v>301372.90999999997</v>
      </c>
      <c r="G58" s="96">
        <f>SUM(G20,G40,G41)</f>
        <v>270783.16000000003</v>
      </c>
      <c r="H58" s="43"/>
    </row>
    <row r="59" spans="1:8" s="30" customFormat="1" ht="12.75" customHeight="1">
      <c r="A59" s="86" t="s">
        <v>77</v>
      </c>
      <c r="B59" s="87" t="s">
        <v>78</v>
      </c>
      <c r="C59" s="87"/>
      <c r="D59" s="132"/>
      <c r="E59" s="196" t="s">
        <v>257</v>
      </c>
      <c r="F59" s="91">
        <f>SUM(F60:F63)</f>
        <v>176236.38</v>
      </c>
      <c r="G59" s="91">
        <f>SUM(G60:G63)</f>
        <v>175864.11000000002</v>
      </c>
      <c r="H59" s="43"/>
    </row>
    <row r="60" spans="1:8" s="30" customFormat="1" ht="12.75" customHeight="1">
      <c r="A60" s="92" t="s">
        <v>16</v>
      </c>
      <c r="B60" s="110" t="s">
        <v>79</v>
      </c>
      <c r="C60" s="110"/>
      <c r="D60" s="111"/>
      <c r="E60" s="196"/>
      <c r="F60" s="96">
        <v>28094.87</v>
      </c>
      <c r="G60" s="96">
        <v>35474.370000000003</v>
      </c>
      <c r="H60" s="43"/>
    </row>
    <row r="61" spans="1:8" s="30" customFormat="1" ht="12.75" customHeight="1">
      <c r="A61" s="103" t="s">
        <v>29</v>
      </c>
      <c r="B61" s="104" t="s">
        <v>80</v>
      </c>
      <c r="C61" s="105"/>
      <c r="D61" s="106"/>
      <c r="E61" s="199"/>
      <c r="F61" s="96">
        <v>39248.78</v>
      </c>
      <c r="G61" s="96">
        <v>22941.89</v>
      </c>
      <c r="H61" s="43"/>
    </row>
    <row r="62" spans="1:8" s="30" customFormat="1" ht="12.75" customHeight="1">
      <c r="A62" s="92" t="s">
        <v>46</v>
      </c>
      <c r="B62" s="133" t="s">
        <v>81</v>
      </c>
      <c r="C62" s="134"/>
      <c r="D62" s="135"/>
      <c r="E62" s="196"/>
      <c r="F62" s="96">
        <v>108834.61</v>
      </c>
      <c r="G62" s="96">
        <v>117425.28</v>
      </c>
      <c r="H62" s="43"/>
    </row>
    <row r="63" spans="1:8" s="30" customFormat="1" ht="12.75" customHeight="1">
      <c r="A63" s="92" t="s">
        <v>82</v>
      </c>
      <c r="B63" s="110" t="s">
        <v>83</v>
      </c>
      <c r="C63" s="97"/>
      <c r="D63" s="112"/>
      <c r="E63" s="196"/>
      <c r="F63" s="96">
        <v>58.12</v>
      </c>
      <c r="G63" s="96">
        <v>22.57</v>
      </c>
      <c r="H63" s="43"/>
    </row>
    <row r="64" spans="1:8" s="30" customFormat="1" ht="12.75" customHeight="1">
      <c r="A64" s="86" t="s">
        <v>84</v>
      </c>
      <c r="B64" s="87" t="s">
        <v>85</v>
      </c>
      <c r="C64" s="88"/>
      <c r="D64" s="89"/>
      <c r="E64" s="196"/>
      <c r="F64" s="91">
        <f>SUM(F65,F69)</f>
        <v>119589.63</v>
      </c>
      <c r="G64" s="91">
        <f>SUM(G65,G69)</f>
        <v>88682.180000000008</v>
      </c>
      <c r="H64" s="43"/>
    </row>
    <row r="65" spans="1:7" s="30" customFormat="1" ht="12.75" customHeight="1">
      <c r="A65" s="92" t="s">
        <v>16</v>
      </c>
      <c r="B65" s="93" t="s">
        <v>86</v>
      </c>
      <c r="C65" s="136"/>
      <c r="D65" s="137"/>
      <c r="E65" s="196"/>
      <c r="F65" s="96">
        <f>SUM(F66:F68)</f>
        <v>0</v>
      </c>
      <c r="G65" s="96">
        <f>SUM(G66:G68)</f>
        <v>0</v>
      </c>
    </row>
    <row r="66" spans="1:7" s="30" customFormat="1">
      <c r="A66" s="90" t="s">
        <v>18</v>
      </c>
      <c r="B66" s="138"/>
      <c r="C66" s="98" t="s">
        <v>87</v>
      </c>
      <c r="D66" s="139"/>
      <c r="E66" s="196"/>
      <c r="F66" s="96" t="s">
        <v>20</v>
      </c>
      <c r="G66" s="96" t="s">
        <v>20</v>
      </c>
    </row>
    <row r="67" spans="1:7" s="30" customFormat="1" ht="12.75" customHeight="1">
      <c r="A67" s="90" t="s">
        <v>21</v>
      </c>
      <c r="B67" s="97"/>
      <c r="C67" s="98" t="s">
        <v>88</v>
      </c>
      <c r="D67" s="100"/>
      <c r="E67" s="196"/>
      <c r="F67" s="96" t="s">
        <v>20</v>
      </c>
      <c r="G67" s="96" t="s">
        <v>20</v>
      </c>
    </row>
    <row r="68" spans="1:7" s="30" customFormat="1" ht="12.75" customHeight="1">
      <c r="A68" s="90" t="s">
        <v>89</v>
      </c>
      <c r="B68" s="97"/>
      <c r="C68" s="98" t="s">
        <v>90</v>
      </c>
      <c r="D68" s="100"/>
      <c r="E68" s="198"/>
      <c r="F68" s="96" t="s">
        <v>20</v>
      </c>
      <c r="G68" s="96" t="s">
        <v>20</v>
      </c>
    </row>
    <row r="69" spans="1:7" s="30" customFormat="1" ht="12.75" customHeight="1">
      <c r="A69" s="116" t="s">
        <v>29</v>
      </c>
      <c r="B69" s="140" t="s">
        <v>91</v>
      </c>
      <c r="C69" s="141"/>
      <c r="D69" s="142"/>
      <c r="E69" s="196" t="s">
        <v>258</v>
      </c>
      <c r="F69" s="96">
        <f>SUM(F70:F75,F78:F83)</f>
        <v>119589.63</v>
      </c>
      <c r="G69" s="96">
        <f>SUM(G70:G75,G78:G83)</f>
        <v>88682.180000000008</v>
      </c>
    </row>
    <row r="70" spans="1:7" s="30" customFormat="1" ht="12.75" customHeight="1">
      <c r="A70" s="90" t="s">
        <v>31</v>
      </c>
      <c r="B70" s="97"/>
      <c r="C70" s="98" t="s">
        <v>92</v>
      </c>
      <c r="D70" s="99"/>
      <c r="E70" s="196"/>
      <c r="F70" s="96" t="s">
        <v>20</v>
      </c>
      <c r="G70" s="96" t="s">
        <v>20</v>
      </c>
    </row>
    <row r="71" spans="1:7" s="30" customFormat="1" ht="12.75" customHeight="1">
      <c r="A71" s="90" t="s">
        <v>33</v>
      </c>
      <c r="B71" s="138"/>
      <c r="C71" s="98" t="s">
        <v>93</v>
      </c>
      <c r="D71" s="139"/>
      <c r="E71" s="196"/>
      <c r="F71" s="96" t="s">
        <v>20</v>
      </c>
      <c r="G71" s="96" t="s">
        <v>20</v>
      </c>
    </row>
    <row r="72" spans="1:7" s="30" customFormat="1">
      <c r="A72" s="90" t="s">
        <v>35</v>
      </c>
      <c r="B72" s="138"/>
      <c r="C72" s="98" t="s">
        <v>94</v>
      </c>
      <c r="D72" s="139"/>
      <c r="E72" s="196"/>
      <c r="F72" s="96" t="s">
        <v>20</v>
      </c>
      <c r="G72" s="96" t="s">
        <v>20</v>
      </c>
    </row>
    <row r="73" spans="1:7" s="30" customFormat="1">
      <c r="A73" s="143" t="s">
        <v>36</v>
      </c>
      <c r="B73" s="118"/>
      <c r="C73" s="144" t="s">
        <v>95</v>
      </c>
      <c r="D73" s="127"/>
      <c r="E73" s="196"/>
      <c r="F73" s="96" t="s">
        <v>20</v>
      </c>
      <c r="G73" s="96" t="s">
        <v>20</v>
      </c>
    </row>
    <row r="74" spans="1:7" s="30" customFormat="1">
      <c r="A74" s="92" t="s">
        <v>37</v>
      </c>
      <c r="B74" s="102"/>
      <c r="C74" s="102" t="s">
        <v>96</v>
      </c>
      <c r="D74" s="99"/>
      <c r="E74" s="201"/>
      <c r="F74" s="96" t="s">
        <v>20</v>
      </c>
      <c r="G74" s="96" t="s">
        <v>20</v>
      </c>
    </row>
    <row r="75" spans="1:7" s="30" customFormat="1" ht="12.75" customHeight="1">
      <c r="A75" s="145" t="s">
        <v>39</v>
      </c>
      <c r="B75" s="141"/>
      <c r="C75" s="146" t="s">
        <v>97</v>
      </c>
      <c r="D75" s="147"/>
      <c r="E75" s="196"/>
      <c r="F75" s="96">
        <f>SUM(F76,F77)</f>
        <v>0</v>
      </c>
      <c r="G75" s="96">
        <f>SUM(G76,G77)</f>
        <v>0</v>
      </c>
    </row>
    <row r="76" spans="1:7" s="30" customFormat="1" ht="12.75" customHeight="1">
      <c r="A76" s="120" t="s">
        <v>98</v>
      </c>
      <c r="B76" s="107"/>
      <c r="C76" s="129"/>
      <c r="D76" s="109" t="s">
        <v>99</v>
      </c>
      <c r="E76" s="196"/>
      <c r="F76" s="96" t="s">
        <v>20</v>
      </c>
      <c r="G76" s="96" t="s">
        <v>20</v>
      </c>
    </row>
    <row r="77" spans="1:7" s="30" customFormat="1" ht="12.75" customHeight="1">
      <c r="A77" s="120" t="s">
        <v>100</v>
      </c>
      <c r="B77" s="107"/>
      <c r="C77" s="129"/>
      <c r="D77" s="109" t="s">
        <v>101</v>
      </c>
      <c r="E77" s="198"/>
      <c r="F77" s="96">
        <v>0</v>
      </c>
      <c r="G77" s="96">
        <v>0</v>
      </c>
    </row>
    <row r="78" spans="1:7" s="30" customFormat="1" ht="12.75" customHeight="1">
      <c r="A78" s="120" t="s">
        <v>41</v>
      </c>
      <c r="B78" s="124"/>
      <c r="C78" s="148" t="s">
        <v>102</v>
      </c>
      <c r="D78" s="149"/>
      <c r="E78" s="198"/>
      <c r="F78" s="96">
        <v>0</v>
      </c>
      <c r="G78" s="96">
        <v>0</v>
      </c>
    </row>
    <row r="79" spans="1:7" s="30" customFormat="1" ht="12.75" customHeight="1">
      <c r="A79" s="120" t="s">
        <v>42</v>
      </c>
      <c r="B79" s="150"/>
      <c r="C79" s="108" t="s">
        <v>103</v>
      </c>
      <c r="D79" s="151"/>
      <c r="E79" s="196"/>
      <c r="F79" s="96" t="s">
        <v>20</v>
      </c>
      <c r="G79" s="96" t="s">
        <v>20</v>
      </c>
    </row>
    <row r="80" spans="1:7" s="30" customFormat="1" ht="12.75" customHeight="1">
      <c r="A80" s="120" t="s">
        <v>43</v>
      </c>
      <c r="B80" s="97"/>
      <c r="C80" s="98" t="s">
        <v>104</v>
      </c>
      <c r="D80" s="100"/>
      <c r="E80" s="196"/>
      <c r="F80" s="96">
        <v>30999.89</v>
      </c>
      <c r="G80" s="96">
        <v>530.30999999999995</v>
      </c>
    </row>
    <row r="81" spans="1:7" s="30" customFormat="1" ht="12.75" customHeight="1">
      <c r="A81" s="120" t="s">
        <v>44</v>
      </c>
      <c r="B81" s="97"/>
      <c r="C81" s="98" t="s">
        <v>105</v>
      </c>
      <c r="D81" s="100"/>
      <c r="E81" s="196"/>
      <c r="F81" s="96">
        <v>773.29</v>
      </c>
      <c r="G81" s="96">
        <v>59.18</v>
      </c>
    </row>
    <row r="82" spans="1:7" s="30" customFormat="1" ht="12.75" customHeight="1">
      <c r="A82" s="90" t="s">
        <v>106</v>
      </c>
      <c r="B82" s="107"/>
      <c r="C82" s="108" t="s">
        <v>107</v>
      </c>
      <c r="D82" s="109"/>
      <c r="E82" s="196"/>
      <c r="F82" s="96">
        <v>87816.45</v>
      </c>
      <c r="G82" s="96">
        <v>88092.69</v>
      </c>
    </row>
    <row r="83" spans="1:7" s="30" customFormat="1" ht="12.75" customHeight="1">
      <c r="A83" s="90" t="s">
        <v>108</v>
      </c>
      <c r="B83" s="97"/>
      <c r="C83" s="98" t="s">
        <v>109</v>
      </c>
      <c r="D83" s="100"/>
      <c r="E83" s="198"/>
      <c r="F83" s="96">
        <v>0</v>
      </c>
      <c r="G83" s="96">
        <v>0</v>
      </c>
    </row>
    <row r="84" spans="1:7" s="30" customFormat="1" ht="12.75" customHeight="1">
      <c r="A84" s="86" t="s">
        <v>110</v>
      </c>
      <c r="B84" s="152" t="s">
        <v>111</v>
      </c>
      <c r="C84" s="153"/>
      <c r="D84" s="154"/>
      <c r="E84" s="198" t="s">
        <v>259</v>
      </c>
      <c r="F84" s="91">
        <f>SUM(F85,F86,F89,F90)</f>
        <v>5546.9000000000296</v>
      </c>
      <c r="G84" s="91">
        <f>SUM(G85,G86,G89,G90)</f>
        <v>6236.8699999998998</v>
      </c>
    </row>
    <row r="85" spans="1:7" s="30" customFormat="1" ht="12.75" customHeight="1">
      <c r="A85" s="92" t="s">
        <v>16</v>
      </c>
      <c r="B85" s="110" t="s">
        <v>112</v>
      </c>
      <c r="C85" s="97"/>
      <c r="D85" s="112"/>
      <c r="E85" s="198"/>
      <c r="F85" s="96" t="s">
        <v>20</v>
      </c>
      <c r="G85" s="96" t="s">
        <v>20</v>
      </c>
    </row>
    <row r="86" spans="1:7" s="30" customFormat="1" ht="12.75" customHeight="1">
      <c r="A86" s="92" t="s">
        <v>29</v>
      </c>
      <c r="B86" s="93" t="s">
        <v>113</v>
      </c>
      <c r="C86" s="136"/>
      <c r="D86" s="137"/>
      <c r="E86" s="196"/>
      <c r="F86" s="96">
        <f>SUM(F87,F88)</f>
        <v>0</v>
      </c>
      <c r="G86" s="96">
        <f>SUM(G87,G88)</f>
        <v>0</v>
      </c>
    </row>
    <row r="87" spans="1:7" s="30" customFormat="1" ht="12.75" customHeight="1">
      <c r="A87" s="90" t="s">
        <v>31</v>
      </c>
      <c r="B87" s="97"/>
      <c r="C87" s="98" t="s">
        <v>114</v>
      </c>
      <c r="D87" s="100"/>
      <c r="E87" s="196"/>
      <c r="F87" s="96" t="s">
        <v>20</v>
      </c>
      <c r="G87" s="96" t="s">
        <v>20</v>
      </c>
    </row>
    <row r="88" spans="1:7" s="30" customFormat="1" ht="12.75" customHeight="1">
      <c r="A88" s="90" t="s">
        <v>33</v>
      </c>
      <c r="B88" s="97"/>
      <c r="C88" s="98" t="s">
        <v>115</v>
      </c>
      <c r="D88" s="100"/>
      <c r="E88" s="196"/>
      <c r="F88" s="96" t="s">
        <v>20</v>
      </c>
      <c r="G88" s="96" t="s">
        <v>20</v>
      </c>
    </row>
    <row r="89" spans="1:7" s="30" customFormat="1" ht="12.75" customHeight="1">
      <c r="A89" s="116" t="s">
        <v>46</v>
      </c>
      <c r="B89" s="129" t="s">
        <v>116</v>
      </c>
      <c r="C89" s="129"/>
      <c r="D89" s="155"/>
      <c r="E89" s="196"/>
      <c r="F89" s="96" t="s">
        <v>20</v>
      </c>
      <c r="G89" s="96" t="s">
        <v>20</v>
      </c>
    </row>
    <row r="90" spans="1:7" s="30" customFormat="1" ht="12.75" customHeight="1">
      <c r="A90" s="103" t="s">
        <v>48</v>
      </c>
      <c r="B90" s="104" t="s">
        <v>117</v>
      </c>
      <c r="C90" s="105"/>
      <c r="D90" s="106"/>
      <c r="E90" s="196"/>
      <c r="F90" s="96">
        <f>SUM(F91:F92)</f>
        <v>5546.9000000000296</v>
      </c>
      <c r="G90" s="96">
        <f>SUM(G91:G92)</f>
        <v>6236.8699999998998</v>
      </c>
    </row>
    <row r="91" spans="1:7" s="30" customFormat="1" ht="12.75" customHeight="1">
      <c r="A91" s="90" t="s">
        <v>118</v>
      </c>
      <c r="B91" s="88"/>
      <c r="C91" s="98" t="s">
        <v>119</v>
      </c>
      <c r="D91" s="156"/>
      <c r="E91" s="198"/>
      <c r="F91" s="96">
        <v>-689.96999999997001</v>
      </c>
      <c r="G91" s="96">
        <v>1193.9299999999</v>
      </c>
    </row>
    <row r="92" spans="1:7" s="30" customFormat="1" ht="12.75" customHeight="1">
      <c r="A92" s="90" t="s">
        <v>120</v>
      </c>
      <c r="B92" s="88"/>
      <c r="C92" s="98" t="s">
        <v>121</v>
      </c>
      <c r="D92" s="156"/>
      <c r="E92" s="198"/>
      <c r="F92" s="96">
        <v>6236.87</v>
      </c>
      <c r="G92" s="96">
        <v>5042.9399999999996</v>
      </c>
    </row>
    <row r="93" spans="1:7" s="30" customFormat="1" ht="12.75" customHeight="1">
      <c r="A93" s="86" t="s">
        <v>122</v>
      </c>
      <c r="B93" s="152" t="s">
        <v>123</v>
      </c>
      <c r="C93" s="154"/>
      <c r="D93" s="154"/>
      <c r="E93" s="198"/>
      <c r="F93" s="91"/>
      <c r="G93" s="91"/>
    </row>
    <row r="94" spans="1:7" s="30" customFormat="1" ht="25.5" customHeight="1">
      <c r="A94" s="86"/>
      <c r="B94" s="157" t="s">
        <v>124</v>
      </c>
      <c r="C94" s="121"/>
      <c r="D94" s="122"/>
      <c r="E94" s="196"/>
      <c r="F94" s="158">
        <f>SUM(F59,F64,F84,F93)</f>
        <v>301372.91000000003</v>
      </c>
      <c r="G94" s="158">
        <f>SUM(G59,G64,G84,G93)</f>
        <v>270783.15999999992</v>
      </c>
    </row>
    <row r="95" spans="1:7" s="30" customFormat="1">
      <c r="A95" s="38"/>
      <c r="B95" s="37"/>
      <c r="C95" s="37"/>
      <c r="D95" s="37"/>
      <c r="E95" s="37"/>
    </row>
    <row r="96" spans="1:7" s="30" customFormat="1" ht="12.75" customHeight="1">
      <c r="A96" s="72" t="s">
        <v>262</v>
      </c>
      <c r="B96" s="72"/>
      <c r="C96" s="72"/>
      <c r="D96" s="72"/>
      <c r="E96" s="39"/>
      <c r="F96" s="73" t="s">
        <v>263</v>
      </c>
      <c r="G96" s="73"/>
    </row>
    <row r="97" spans="1:7" s="30" customFormat="1" ht="12.75" customHeight="1">
      <c r="A97" s="69" t="s">
        <v>125</v>
      </c>
      <c r="B97" s="69"/>
      <c r="C97" s="69"/>
      <c r="D97" s="69"/>
      <c r="E97" s="30" t="s">
        <v>126</v>
      </c>
      <c r="F97" s="70" t="s">
        <v>127</v>
      </c>
      <c r="G97" s="70"/>
    </row>
    <row r="98" spans="1:7" s="30" customFormat="1">
      <c r="A98" s="33"/>
      <c r="B98" s="33"/>
      <c r="C98" s="33"/>
      <c r="D98" s="33"/>
      <c r="E98" s="33"/>
      <c r="F98" s="33"/>
      <c r="G98" s="33"/>
    </row>
    <row r="99" spans="1:7" s="30" customFormat="1" ht="37.5" customHeight="1">
      <c r="A99" s="74" t="s">
        <v>277</v>
      </c>
      <c r="B99" s="74"/>
      <c r="C99" s="74"/>
      <c r="D99" s="74"/>
      <c r="E99" s="39"/>
      <c r="F99" s="73" t="s">
        <v>265</v>
      </c>
      <c r="G99" s="73"/>
    </row>
    <row r="100" spans="1:7" s="30" customFormat="1" ht="12.75" customHeight="1">
      <c r="A100" s="69" t="s">
        <v>128</v>
      </c>
      <c r="B100" s="69"/>
      <c r="C100" s="69"/>
      <c r="D100" s="69"/>
      <c r="E100" s="30" t="s">
        <v>126</v>
      </c>
      <c r="F100" s="70" t="s">
        <v>127</v>
      </c>
      <c r="G100" s="70"/>
    </row>
    <row r="101" spans="1:7" s="30" customFormat="1"/>
    <row r="102" spans="1:7" s="30" customFormat="1" ht="39" customHeight="1">
      <c r="A102" s="71" t="s">
        <v>268</v>
      </c>
      <c r="B102" s="71"/>
      <c r="C102" s="71"/>
      <c r="D102" s="71"/>
    </row>
    <row r="103" spans="1:7" s="30" customFormat="1"/>
    <row r="104" spans="1:7" s="30" customFormat="1"/>
    <row r="105" spans="1:7" s="30" customFormat="1"/>
    <row r="106" spans="1:7" s="30" customFormat="1"/>
    <row r="107" spans="1:7" s="30" customFormat="1"/>
    <row r="108" spans="1:7" s="30" customFormat="1"/>
    <row r="109" spans="1:7" s="30" customFormat="1"/>
    <row r="110" spans="1:7" s="30" customFormat="1"/>
    <row r="111" spans="1:7" s="30" customFormat="1"/>
    <row r="112" spans="1:7" s="30" customFormat="1"/>
    <row r="113" s="30" customFormat="1"/>
    <row r="114" s="30" customFormat="1"/>
    <row r="115" s="30" customFormat="1"/>
    <row r="116" s="30" customFormat="1"/>
    <row r="117" s="30" customFormat="1"/>
    <row r="118" s="30" customFormat="1"/>
    <row r="119" s="30" customFormat="1"/>
  </sheetData>
  <mergeCells count="28">
    <mergeCell ref="A14:G14"/>
    <mergeCell ref="A16:G16"/>
    <mergeCell ref="A1:G1"/>
    <mergeCell ref="E2:G2"/>
    <mergeCell ref="E3:G3"/>
    <mergeCell ref="A5:G6"/>
    <mergeCell ref="A7:G7"/>
    <mergeCell ref="A8:G8"/>
    <mergeCell ref="A9:G9"/>
    <mergeCell ref="A10:G11"/>
    <mergeCell ref="A12:E12"/>
    <mergeCell ref="A13:G13"/>
    <mergeCell ref="A100:D100"/>
    <mergeCell ref="F100:G100"/>
    <mergeCell ref="A102:D102"/>
    <mergeCell ref="B94:D94"/>
    <mergeCell ref="A96:D96"/>
    <mergeCell ref="F96:G96"/>
    <mergeCell ref="A97:D97"/>
    <mergeCell ref="F97:G97"/>
    <mergeCell ref="A99:D99"/>
    <mergeCell ref="F99:G99"/>
    <mergeCell ref="B62:D62"/>
    <mergeCell ref="C53:D53"/>
    <mergeCell ref="C47:D47"/>
    <mergeCell ref="A17:G17"/>
    <mergeCell ref="D18:G18"/>
    <mergeCell ref="B19:D19"/>
  </mergeCells>
  <pageMargins left="0.51181102362204722" right="0.11811023622047245" top="0.55118110236220474" bottom="0.55118110236220474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6"/>
  <sheetViews>
    <sheetView showGridLines="0" zoomScaleSheetLayoutView="100" workbookViewId="0">
      <selection activeCell="B17" sqref="B17:J17"/>
    </sheetView>
  </sheetViews>
  <sheetFormatPr defaultRowHeight="12.75"/>
  <cols>
    <col min="1" max="1" width="3.140625" style="1" customWidth="1"/>
    <col min="2" max="2" width="8" style="1" customWidth="1"/>
    <col min="3" max="3" width="1.5703125" style="1" hidden="1" customWidth="1"/>
    <col min="4" max="4" width="30.140625" style="1" customWidth="1"/>
    <col min="5" max="5" width="18.28515625" style="1" customWidth="1"/>
    <col min="6" max="6" width="9.140625" style="1" hidden="1" customWidth="1"/>
    <col min="7" max="7" width="11.7109375" style="1" customWidth="1"/>
    <col min="8" max="8" width="13.140625" style="1" customWidth="1"/>
    <col min="9" max="9" width="14.7109375" style="1" customWidth="1"/>
    <col min="10" max="10" width="15.85546875" style="1" customWidth="1"/>
    <col min="11" max="16384" width="9.140625" style="1"/>
  </cols>
  <sheetData>
    <row r="1" spans="2:10" ht="30" customHeight="1"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2:10" ht="15.75" customHeight="1">
      <c r="E2" s="2"/>
      <c r="H2" s="3" t="s">
        <v>129</v>
      </c>
      <c r="I2" s="4"/>
      <c r="J2" s="4"/>
    </row>
    <row r="3" spans="2:10" ht="15.75" customHeight="1">
      <c r="H3" s="3" t="s">
        <v>2</v>
      </c>
      <c r="I3" s="4"/>
      <c r="J3" s="4"/>
    </row>
    <row r="4" spans="2:10" ht="4.5" customHeight="1"/>
    <row r="5" spans="2:10" ht="15.75" customHeight="1">
      <c r="B5" s="56" t="s">
        <v>130</v>
      </c>
      <c r="C5" s="56"/>
      <c r="D5" s="56"/>
      <c r="E5" s="56"/>
      <c r="F5" s="56"/>
      <c r="G5" s="56"/>
      <c r="H5" s="56"/>
      <c r="I5" s="56"/>
      <c r="J5" s="56"/>
    </row>
    <row r="6" spans="2:10" ht="15.75" customHeight="1">
      <c r="B6" s="57" t="s">
        <v>131</v>
      </c>
      <c r="C6" s="57"/>
      <c r="D6" s="57"/>
      <c r="E6" s="57"/>
      <c r="F6" s="57"/>
      <c r="G6" s="57"/>
      <c r="H6" s="57"/>
      <c r="I6" s="57"/>
      <c r="J6" s="57"/>
    </row>
    <row r="7" spans="2:10" ht="15.75" customHeight="1">
      <c r="B7" s="58" t="s">
        <v>260</v>
      </c>
      <c r="C7" s="58"/>
      <c r="D7" s="58"/>
      <c r="E7" s="58"/>
      <c r="F7" s="58"/>
      <c r="G7" s="58"/>
      <c r="H7" s="58"/>
      <c r="I7" s="58"/>
      <c r="J7" s="58"/>
    </row>
    <row r="8" spans="2:10" ht="15" customHeight="1">
      <c r="B8" s="59" t="s">
        <v>132</v>
      </c>
      <c r="C8" s="59"/>
      <c r="D8" s="59"/>
      <c r="E8" s="59"/>
      <c r="F8" s="59"/>
      <c r="G8" s="59"/>
      <c r="H8" s="59"/>
      <c r="I8" s="59"/>
      <c r="J8" s="59"/>
    </row>
    <row r="9" spans="2:10" ht="15" customHeight="1">
      <c r="B9" s="202" t="s">
        <v>261</v>
      </c>
      <c r="C9" s="202"/>
      <c r="D9" s="202"/>
      <c r="E9" s="202"/>
      <c r="F9" s="202"/>
      <c r="G9" s="202"/>
      <c r="H9" s="202"/>
      <c r="I9" s="202"/>
      <c r="J9" s="202"/>
    </row>
    <row r="10" spans="2:10" ht="15" customHeight="1">
      <c r="B10" s="50" t="s">
        <v>133</v>
      </c>
      <c r="C10" s="50"/>
      <c r="D10" s="50"/>
      <c r="E10" s="50"/>
      <c r="F10" s="50"/>
      <c r="G10" s="50"/>
      <c r="H10" s="50"/>
      <c r="I10" s="50"/>
      <c r="J10" s="50"/>
    </row>
    <row r="11" spans="2:10" ht="15" customHeight="1">
      <c r="B11" s="50" t="s">
        <v>134</v>
      </c>
      <c r="C11" s="50"/>
      <c r="D11" s="50"/>
      <c r="E11" s="50"/>
      <c r="F11" s="50"/>
      <c r="G11" s="50"/>
      <c r="H11" s="50"/>
      <c r="I11" s="50"/>
      <c r="J11" s="50"/>
    </row>
    <row r="12" spans="2:10" ht="12" customHeight="1">
      <c r="B12" s="60"/>
      <c r="C12" s="60"/>
      <c r="D12" s="60"/>
      <c r="E12" s="60"/>
      <c r="F12" s="60"/>
      <c r="G12" s="60"/>
      <c r="H12" s="60"/>
      <c r="I12" s="60"/>
      <c r="J12" s="60"/>
    </row>
    <row r="13" spans="2:10" ht="15" customHeight="1">
      <c r="B13" s="55" t="s">
        <v>135</v>
      </c>
      <c r="C13" s="55"/>
      <c r="D13" s="55"/>
      <c r="E13" s="55"/>
      <c r="F13" s="55"/>
      <c r="G13" s="55"/>
      <c r="H13" s="55"/>
      <c r="I13" s="55"/>
      <c r="J13" s="55"/>
    </row>
    <row r="14" spans="2:10" ht="9.75" customHeight="1">
      <c r="B14" s="50"/>
      <c r="C14" s="50"/>
      <c r="D14" s="50"/>
      <c r="E14" s="50"/>
      <c r="F14" s="50"/>
      <c r="G14" s="50"/>
      <c r="H14" s="50"/>
      <c r="I14" s="50"/>
      <c r="J14" s="50"/>
    </row>
    <row r="15" spans="2:10" ht="15" customHeight="1">
      <c r="B15" s="55" t="s">
        <v>269</v>
      </c>
      <c r="C15" s="55"/>
      <c r="D15" s="55"/>
      <c r="E15" s="55"/>
      <c r="F15" s="55"/>
      <c r="G15" s="55"/>
      <c r="H15" s="55"/>
      <c r="I15" s="55"/>
      <c r="J15" s="55"/>
    </row>
    <row r="16" spans="2:10" ht="9.75" customHeight="1">
      <c r="B16" s="22"/>
      <c r="C16" s="5"/>
      <c r="D16" s="5"/>
      <c r="E16" s="5"/>
      <c r="F16" s="5"/>
      <c r="G16" s="5"/>
      <c r="H16" s="5"/>
      <c r="I16" s="5"/>
      <c r="J16" s="5"/>
    </row>
    <row r="17" spans="2:10" ht="15" customHeight="1">
      <c r="B17" s="49"/>
      <c r="C17" s="49"/>
      <c r="D17" s="49"/>
      <c r="E17" s="49"/>
      <c r="F17" s="49"/>
      <c r="G17" s="49"/>
      <c r="H17" s="49"/>
      <c r="I17" s="49"/>
      <c r="J17" s="49"/>
    </row>
    <row r="18" spans="2:10" ht="15" customHeight="1">
      <c r="B18" s="50" t="s">
        <v>7</v>
      </c>
      <c r="C18" s="50"/>
      <c r="D18" s="50"/>
      <c r="E18" s="50"/>
      <c r="F18" s="50"/>
      <c r="G18" s="50"/>
      <c r="H18" s="50"/>
      <c r="I18" s="50"/>
      <c r="J18" s="50"/>
    </row>
    <row r="19" spans="2:10" s="5" customFormat="1" ht="15" customHeight="1">
      <c r="B19" s="51" t="s">
        <v>8</v>
      </c>
      <c r="C19" s="51"/>
      <c r="D19" s="51"/>
      <c r="E19" s="51"/>
      <c r="F19" s="51"/>
      <c r="G19" s="51"/>
      <c r="H19" s="51"/>
      <c r="I19" s="51"/>
      <c r="J19" s="51"/>
    </row>
    <row r="20" spans="2:10" s="6" customFormat="1" ht="50.1" customHeight="1">
      <c r="B20" s="52" t="s">
        <v>9</v>
      </c>
      <c r="C20" s="53"/>
      <c r="D20" s="52" t="s">
        <v>10</v>
      </c>
      <c r="E20" s="54"/>
      <c r="F20" s="54"/>
      <c r="G20" s="53"/>
      <c r="H20" s="7" t="s">
        <v>136</v>
      </c>
      <c r="I20" s="7" t="s">
        <v>137</v>
      </c>
      <c r="J20" s="7" t="s">
        <v>138</v>
      </c>
    </row>
    <row r="21" spans="2:10" ht="15.75" customHeight="1">
      <c r="B21" s="166" t="s">
        <v>14</v>
      </c>
      <c r="C21" s="165" t="s">
        <v>139</v>
      </c>
      <c r="D21" s="168" t="s">
        <v>139</v>
      </c>
      <c r="E21" s="164"/>
      <c r="F21" s="164"/>
      <c r="G21" s="160"/>
      <c r="H21" s="174"/>
      <c r="I21" s="173">
        <f>SUM(I22,I27,I28)</f>
        <v>798544.62</v>
      </c>
      <c r="J21" s="173">
        <f>SUM(J22,J27,J28)</f>
        <v>476918.14999999997</v>
      </c>
    </row>
    <row r="22" spans="2:10" ht="15.75" customHeight="1">
      <c r="B22" s="172" t="s">
        <v>16</v>
      </c>
      <c r="C22" s="171" t="s">
        <v>140</v>
      </c>
      <c r="D22" s="170" t="s">
        <v>140</v>
      </c>
      <c r="E22" s="169"/>
      <c r="F22" s="169"/>
      <c r="G22" s="181"/>
      <c r="H22" s="179"/>
      <c r="I22" s="191">
        <f>SUM(I23:I26)</f>
        <v>797127.62</v>
      </c>
      <c r="J22" s="191">
        <f>SUM(J23:J26)</f>
        <v>476201.14999999997</v>
      </c>
    </row>
    <row r="23" spans="2:10" ht="15.75" customHeight="1">
      <c r="B23" s="172" t="s">
        <v>141</v>
      </c>
      <c r="C23" s="171" t="s">
        <v>79</v>
      </c>
      <c r="D23" s="170" t="s">
        <v>79</v>
      </c>
      <c r="E23" s="169"/>
      <c r="F23" s="169"/>
      <c r="G23" s="181"/>
      <c r="H23" s="179"/>
      <c r="I23" s="190">
        <v>579040.88</v>
      </c>
      <c r="J23" s="190">
        <v>364849.61</v>
      </c>
    </row>
    <row r="24" spans="2:10" ht="15.75" customHeight="1">
      <c r="B24" s="172" t="s">
        <v>142</v>
      </c>
      <c r="C24" s="189" t="s">
        <v>143</v>
      </c>
      <c r="D24" s="186" t="s">
        <v>143</v>
      </c>
      <c r="E24" s="185"/>
      <c r="F24" s="185"/>
      <c r="G24" s="161"/>
      <c r="H24" s="179"/>
      <c r="I24" s="190">
        <v>151064.09</v>
      </c>
      <c r="J24" s="190">
        <v>101147.93</v>
      </c>
    </row>
    <row r="25" spans="2:10" ht="15.75" customHeight="1">
      <c r="B25" s="172" t="s">
        <v>144</v>
      </c>
      <c r="C25" s="171" t="s">
        <v>145</v>
      </c>
      <c r="D25" s="186" t="s">
        <v>145</v>
      </c>
      <c r="E25" s="185"/>
      <c r="F25" s="185"/>
      <c r="G25" s="161"/>
      <c r="H25" s="179"/>
      <c r="I25" s="190">
        <v>66376.31</v>
      </c>
      <c r="J25" s="190">
        <v>10042.64</v>
      </c>
    </row>
    <row r="26" spans="2:10" ht="15.75" customHeight="1">
      <c r="B26" s="172" t="s">
        <v>146</v>
      </c>
      <c r="C26" s="189" t="s">
        <v>147</v>
      </c>
      <c r="D26" s="186" t="s">
        <v>147</v>
      </c>
      <c r="E26" s="185"/>
      <c r="F26" s="185"/>
      <c r="G26" s="161"/>
      <c r="H26" s="179"/>
      <c r="I26" s="190">
        <v>646.34</v>
      </c>
      <c r="J26" s="190">
        <v>160.97</v>
      </c>
    </row>
    <row r="27" spans="2:10" ht="15.75" customHeight="1">
      <c r="B27" s="172" t="s">
        <v>29</v>
      </c>
      <c r="C27" s="171" t="s">
        <v>148</v>
      </c>
      <c r="D27" s="186" t="s">
        <v>148</v>
      </c>
      <c r="E27" s="185"/>
      <c r="F27" s="185"/>
      <c r="G27" s="161"/>
      <c r="H27" s="179"/>
      <c r="I27" s="191"/>
      <c r="J27" s="162"/>
    </row>
    <row r="28" spans="2:10" ht="15.75" customHeight="1">
      <c r="B28" s="172" t="s">
        <v>46</v>
      </c>
      <c r="C28" s="171" t="s">
        <v>149</v>
      </c>
      <c r="D28" s="186" t="s">
        <v>149</v>
      </c>
      <c r="E28" s="185"/>
      <c r="F28" s="185"/>
      <c r="G28" s="161"/>
      <c r="H28" s="179" t="s">
        <v>249</v>
      </c>
      <c r="I28" s="191">
        <f>SUM(I29)+SUM(I30)</f>
        <v>1417</v>
      </c>
      <c r="J28" s="191">
        <f>SUM(J29)+SUM(J30)</f>
        <v>717</v>
      </c>
    </row>
    <row r="29" spans="2:10" ht="15.75" customHeight="1">
      <c r="B29" s="172" t="s">
        <v>150</v>
      </c>
      <c r="C29" s="189" t="s">
        <v>151</v>
      </c>
      <c r="D29" s="186" t="s">
        <v>151</v>
      </c>
      <c r="E29" s="185"/>
      <c r="F29" s="185"/>
      <c r="G29" s="161"/>
      <c r="H29" s="179"/>
      <c r="I29" s="190">
        <v>1417</v>
      </c>
      <c r="J29" s="190">
        <v>717</v>
      </c>
    </row>
    <row r="30" spans="2:10" ht="15.75" customHeight="1">
      <c r="B30" s="172" t="s">
        <v>152</v>
      </c>
      <c r="C30" s="189" t="s">
        <v>153</v>
      </c>
      <c r="D30" s="186" t="s">
        <v>153</v>
      </c>
      <c r="E30" s="185"/>
      <c r="F30" s="185"/>
      <c r="G30" s="161"/>
      <c r="H30" s="179"/>
      <c r="I30" s="190" t="s">
        <v>20</v>
      </c>
      <c r="J30" s="190" t="s">
        <v>20</v>
      </c>
    </row>
    <row r="31" spans="2:10" ht="15.75" customHeight="1">
      <c r="B31" s="166" t="s">
        <v>49</v>
      </c>
      <c r="C31" s="165" t="s">
        <v>154</v>
      </c>
      <c r="D31" s="168" t="s">
        <v>154</v>
      </c>
      <c r="E31" s="164"/>
      <c r="F31" s="164"/>
      <c r="G31" s="160"/>
      <c r="H31" s="174" t="s">
        <v>250</v>
      </c>
      <c r="I31" s="173">
        <f>SUM(I32:I45)</f>
        <v>791582.51000000013</v>
      </c>
      <c r="J31" s="173">
        <f>SUM(J32:J45)</f>
        <v>469268.02</v>
      </c>
    </row>
    <row r="32" spans="2:10" ht="15.75" customHeight="1">
      <c r="B32" s="172" t="s">
        <v>16</v>
      </c>
      <c r="C32" s="171" t="s">
        <v>155</v>
      </c>
      <c r="D32" s="186" t="s">
        <v>156</v>
      </c>
      <c r="E32" s="185"/>
      <c r="F32" s="185"/>
      <c r="G32" s="161"/>
      <c r="H32" s="179"/>
      <c r="I32" s="190">
        <v>548198.65</v>
      </c>
      <c r="J32" s="190">
        <v>408447.45</v>
      </c>
    </row>
    <row r="33" spans="2:10" ht="15.75" customHeight="1">
      <c r="B33" s="172" t="s">
        <v>29</v>
      </c>
      <c r="C33" s="171" t="s">
        <v>157</v>
      </c>
      <c r="D33" s="186" t="s">
        <v>158</v>
      </c>
      <c r="E33" s="185"/>
      <c r="F33" s="185"/>
      <c r="G33" s="161"/>
      <c r="H33" s="179"/>
      <c r="I33" s="190">
        <v>20494.060000000001</v>
      </c>
      <c r="J33" s="190">
        <v>7054.24</v>
      </c>
    </row>
    <row r="34" spans="2:10" ht="15.75" customHeight="1">
      <c r="B34" s="172" t="s">
        <v>46</v>
      </c>
      <c r="C34" s="171" t="s">
        <v>159</v>
      </c>
      <c r="D34" s="186" t="s">
        <v>160</v>
      </c>
      <c r="E34" s="185"/>
      <c r="F34" s="185"/>
      <c r="G34" s="161"/>
      <c r="H34" s="179"/>
      <c r="I34" s="190">
        <v>2262.41</v>
      </c>
      <c r="J34" s="190">
        <v>2922.24</v>
      </c>
    </row>
    <row r="35" spans="2:10" ht="15.75" customHeight="1">
      <c r="B35" s="172" t="s">
        <v>48</v>
      </c>
      <c r="C35" s="171" t="s">
        <v>161</v>
      </c>
      <c r="D35" s="170" t="s">
        <v>162</v>
      </c>
      <c r="E35" s="169"/>
      <c r="F35" s="169"/>
      <c r="G35" s="181"/>
      <c r="H35" s="179"/>
      <c r="I35" s="190">
        <v>0</v>
      </c>
      <c r="J35" s="190">
        <v>0</v>
      </c>
    </row>
    <row r="36" spans="2:10" ht="15.75" customHeight="1">
      <c r="B36" s="172" t="s">
        <v>74</v>
      </c>
      <c r="C36" s="171" t="s">
        <v>163</v>
      </c>
      <c r="D36" s="170" t="s">
        <v>164</v>
      </c>
      <c r="E36" s="169"/>
      <c r="F36" s="169"/>
      <c r="G36" s="181"/>
      <c r="H36" s="179"/>
      <c r="I36" s="190">
        <v>8132.86</v>
      </c>
      <c r="J36" s="190">
        <v>2386.88</v>
      </c>
    </row>
    <row r="37" spans="2:10" ht="15.75" customHeight="1">
      <c r="B37" s="172" t="s">
        <v>165</v>
      </c>
      <c r="C37" s="171" t="s">
        <v>166</v>
      </c>
      <c r="D37" s="170" t="s">
        <v>167</v>
      </c>
      <c r="E37" s="169"/>
      <c r="F37" s="169"/>
      <c r="G37" s="181"/>
      <c r="H37" s="179"/>
      <c r="I37" s="190">
        <v>1850.8</v>
      </c>
      <c r="J37" s="190">
        <v>1697.54</v>
      </c>
    </row>
    <row r="38" spans="2:10" ht="15.75" customHeight="1">
      <c r="B38" s="172" t="s">
        <v>168</v>
      </c>
      <c r="C38" s="171" t="s">
        <v>169</v>
      </c>
      <c r="D38" s="170" t="s">
        <v>170</v>
      </c>
      <c r="E38" s="169"/>
      <c r="F38" s="169"/>
      <c r="G38" s="181"/>
      <c r="H38" s="179"/>
      <c r="I38" s="190" t="s">
        <v>20</v>
      </c>
      <c r="J38" s="190" t="s">
        <v>20</v>
      </c>
    </row>
    <row r="39" spans="2:10" ht="15.75" customHeight="1">
      <c r="B39" s="172" t="s">
        <v>171</v>
      </c>
      <c r="C39" s="171" t="s">
        <v>172</v>
      </c>
      <c r="D39" s="186" t="s">
        <v>172</v>
      </c>
      <c r="E39" s="185"/>
      <c r="F39" s="185"/>
      <c r="G39" s="161"/>
      <c r="H39" s="179"/>
      <c r="I39" s="190">
        <v>0</v>
      </c>
      <c r="J39" s="190">
        <v>0</v>
      </c>
    </row>
    <row r="40" spans="2:10" ht="15.75" customHeight="1">
      <c r="B40" s="172" t="s">
        <v>173</v>
      </c>
      <c r="C40" s="171" t="s">
        <v>174</v>
      </c>
      <c r="D40" s="170" t="s">
        <v>174</v>
      </c>
      <c r="E40" s="169"/>
      <c r="F40" s="169"/>
      <c r="G40" s="181"/>
      <c r="H40" s="179"/>
      <c r="I40" s="190">
        <v>151049.79999999999</v>
      </c>
      <c r="J40" s="190">
        <v>14869.83</v>
      </c>
    </row>
    <row r="41" spans="2:10" ht="15.75" customHeight="1">
      <c r="B41" s="172" t="s">
        <v>175</v>
      </c>
      <c r="C41" s="171" t="s">
        <v>176</v>
      </c>
      <c r="D41" s="186" t="s">
        <v>177</v>
      </c>
      <c r="E41" s="185"/>
      <c r="F41" s="185"/>
      <c r="G41" s="161"/>
      <c r="H41" s="179"/>
      <c r="I41" s="190">
        <v>0</v>
      </c>
      <c r="J41" s="190">
        <v>0</v>
      </c>
    </row>
    <row r="42" spans="2:10" ht="15.75" customHeight="1">
      <c r="B42" s="172" t="s">
        <v>178</v>
      </c>
      <c r="C42" s="171" t="s">
        <v>179</v>
      </c>
      <c r="D42" s="186" t="s">
        <v>180</v>
      </c>
      <c r="E42" s="185"/>
      <c r="F42" s="185"/>
      <c r="G42" s="161"/>
      <c r="H42" s="179"/>
      <c r="I42" s="190" t="s">
        <v>20</v>
      </c>
      <c r="J42" s="190" t="s">
        <v>20</v>
      </c>
    </row>
    <row r="43" spans="2:10" ht="15.75" customHeight="1">
      <c r="B43" s="172" t="s">
        <v>181</v>
      </c>
      <c r="C43" s="171" t="s">
        <v>182</v>
      </c>
      <c r="D43" s="186" t="s">
        <v>183</v>
      </c>
      <c r="E43" s="185"/>
      <c r="F43" s="185"/>
      <c r="G43" s="161"/>
      <c r="H43" s="179"/>
      <c r="I43" s="190" t="s">
        <v>20</v>
      </c>
      <c r="J43" s="190" t="s">
        <v>20</v>
      </c>
    </row>
    <row r="44" spans="2:10" ht="15.75" customHeight="1">
      <c r="B44" s="172" t="s">
        <v>184</v>
      </c>
      <c r="C44" s="171" t="s">
        <v>185</v>
      </c>
      <c r="D44" s="186" t="s">
        <v>186</v>
      </c>
      <c r="E44" s="185"/>
      <c r="F44" s="185"/>
      <c r="G44" s="161"/>
      <c r="H44" s="179"/>
      <c r="I44" s="190">
        <v>59593.93</v>
      </c>
      <c r="J44" s="190">
        <v>31889.84</v>
      </c>
    </row>
    <row r="45" spans="2:10" ht="15.75" customHeight="1">
      <c r="B45" s="172" t="s">
        <v>187</v>
      </c>
      <c r="C45" s="171" t="s">
        <v>188</v>
      </c>
      <c r="D45" s="163" t="s">
        <v>189</v>
      </c>
      <c r="E45" s="167"/>
      <c r="F45" s="167"/>
      <c r="G45" s="175"/>
      <c r="H45" s="179"/>
      <c r="I45" s="190" t="s">
        <v>20</v>
      </c>
      <c r="J45" s="190" t="s">
        <v>20</v>
      </c>
    </row>
    <row r="46" spans="2:10" ht="15.75" customHeight="1">
      <c r="B46" s="165" t="s">
        <v>51</v>
      </c>
      <c r="C46" s="184" t="s">
        <v>190</v>
      </c>
      <c r="D46" s="183" t="s">
        <v>190</v>
      </c>
      <c r="E46" s="182"/>
      <c r="F46" s="182"/>
      <c r="G46" s="192"/>
      <c r="H46" s="174"/>
      <c r="I46" s="173">
        <f>I21-I31</f>
        <v>6962.1099999998696</v>
      </c>
      <c r="J46" s="173">
        <f>J21-J31</f>
        <v>7650.1299999999464</v>
      </c>
    </row>
    <row r="47" spans="2:10" ht="15.75" customHeight="1">
      <c r="B47" s="165" t="s">
        <v>77</v>
      </c>
      <c r="C47" s="165" t="s">
        <v>191</v>
      </c>
      <c r="D47" s="180" t="s">
        <v>191</v>
      </c>
      <c r="E47" s="187"/>
      <c r="F47" s="187"/>
      <c r="G47" s="178"/>
      <c r="H47" s="177"/>
      <c r="I47" s="173">
        <f>IF(TYPE(I48)=1,I48,0)+IF(TYPE(I49)=1,I49,0)+IF(TYPE(I50)=1,I50,0)</f>
        <v>0</v>
      </c>
      <c r="J47" s="173">
        <f>IF(TYPE(J48)=1,J48,0)+IF(TYPE(J49)=1,J49,0)+IF(TYPE(J50)=1,J50,0)</f>
        <v>0</v>
      </c>
    </row>
    <row r="48" spans="2:10" ht="15.75" customHeight="1">
      <c r="B48" s="189" t="s">
        <v>192</v>
      </c>
      <c r="C48" s="171" t="s">
        <v>193</v>
      </c>
      <c r="D48" s="163" t="s">
        <v>194</v>
      </c>
      <c r="E48" s="167"/>
      <c r="F48" s="167"/>
      <c r="G48" s="175"/>
      <c r="H48" s="188"/>
      <c r="I48" s="191"/>
      <c r="J48" s="190"/>
    </row>
    <row r="49" spans="2:10" ht="15.75" customHeight="1">
      <c r="B49" s="189" t="s">
        <v>29</v>
      </c>
      <c r="C49" s="171" t="s">
        <v>195</v>
      </c>
      <c r="D49" s="163" t="s">
        <v>195</v>
      </c>
      <c r="E49" s="167"/>
      <c r="F49" s="167"/>
      <c r="G49" s="175"/>
      <c r="H49" s="188"/>
      <c r="I49" s="190"/>
      <c r="J49" s="190"/>
    </row>
    <row r="50" spans="2:10" ht="15.75" customHeight="1">
      <c r="B50" s="189" t="s">
        <v>196</v>
      </c>
      <c r="C50" s="171" t="s">
        <v>197</v>
      </c>
      <c r="D50" s="163" t="s">
        <v>198</v>
      </c>
      <c r="E50" s="167"/>
      <c r="F50" s="167"/>
      <c r="G50" s="175"/>
      <c r="H50" s="188"/>
      <c r="I50" s="190" t="s">
        <v>20</v>
      </c>
      <c r="J50" s="190" t="s">
        <v>20</v>
      </c>
    </row>
    <row r="51" spans="2:10" ht="15.75" customHeight="1">
      <c r="B51" s="165" t="s">
        <v>84</v>
      </c>
      <c r="C51" s="184" t="s">
        <v>199</v>
      </c>
      <c r="D51" s="183" t="s">
        <v>199</v>
      </c>
      <c r="E51" s="182"/>
      <c r="F51" s="182"/>
      <c r="G51" s="192"/>
      <c r="H51" s="177"/>
      <c r="I51" s="190" t="s">
        <v>20</v>
      </c>
      <c r="J51" s="190" t="s">
        <v>20</v>
      </c>
    </row>
    <row r="52" spans="2:10" ht="30" customHeight="1">
      <c r="B52" s="165" t="s">
        <v>110</v>
      </c>
      <c r="C52" s="184" t="s">
        <v>200</v>
      </c>
      <c r="D52" s="176" t="s">
        <v>200</v>
      </c>
      <c r="E52" s="193"/>
      <c r="F52" s="193"/>
      <c r="G52" s="159"/>
      <c r="H52" s="177"/>
      <c r="I52" s="190" t="s">
        <v>20</v>
      </c>
      <c r="J52" s="190" t="s">
        <v>20</v>
      </c>
    </row>
    <row r="53" spans="2:10" ht="15.75" customHeight="1">
      <c r="B53" s="165" t="s">
        <v>122</v>
      </c>
      <c r="C53" s="184" t="s">
        <v>201</v>
      </c>
      <c r="D53" s="183" t="s">
        <v>201</v>
      </c>
      <c r="E53" s="182"/>
      <c r="F53" s="182"/>
      <c r="G53" s="192"/>
      <c r="H53" s="177"/>
      <c r="I53" s="190" t="s">
        <v>20</v>
      </c>
      <c r="J53" s="190" t="s">
        <v>20</v>
      </c>
    </row>
    <row r="54" spans="2:10" ht="30" customHeight="1">
      <c r="B54" s="165" t="s">
        <v>202</v>
      </c>
      <c r="C54" s="165" t="s">
        <v>203</v>
      </c>
      <c r="D54" s="168" t="s">
        <v>203</v>
      </c>
      <c r="E54" s="164"/>
      <c r="F54" s="164"/>
      <c r="G54" s="160"/>
      <c r="H54" s="177"/>
      <c r="I54" s="173">
        <f>SUM(I46,I47,I51,I52,I53)</f>
        <v>6962.1099999998696</v>
      </c>
      <c r="J54" s="173">
        <f>SUM(J46,J47,J51,J52,J53)</f>
        <v>7650.1299999999464</v>
      </c>
    </row>
    <row r="55" spans="2:10" ht="15.75" customHeight="1">
      <c r="B55" s="165" t="s">
        <v>16</v>
      </c>
      <c r="C55" s="165" t="s">
        <v>204</v>
      </c>
      <c r="D55" s="180" t="s">
        <v>204</v>
      </c>
      <c r="E55" s="187"/>
      <c r="F55" s="187"/>
      <c r="G55" s="178"/>
      <c r="H55" s="177"/>
      <c r="I55" s="190" t="s">
        <v>20</v>
      </c>
      <c r="J55" s="190" t="s">
        <v>20</v>
      </c>
    </row>
    <row r="56" spans="2:10" ht="15.75" customHeight="1">
      <c r="B56" s="165" t="s">
        <v>205</v>
      </c>
      <c r="C56" s="184" t="s">
        <v>206</v>
      </c>
      <c r="D56" s="183" t="s">
        <v>206</v>
      </c>
      <c r="E56" s="182"/>
      <c r="F56" s="182"/>
      <c r="G56" s="192"/>
      <c r="H56" s="177"/>
      <c r="I56" s="173">
        <f>SUM(I54,I55)</f>
        <v>6962.1099999998696</v>
      </c>
      <c r="J56" s="173">
        <f>SUM(J54,J55)</f>
        <v>7650.1299999999464</v>
      </c>
    </row>
    <row r="57" spans="2:10" ht="15.75" customHeight="1">
      <c r="B57" s="189" t="s">
        <v>16</v>
      </c>
      <c r="C57" s="171" t="s">
        <v>207</v>
      </c>
      <c r="D57" s="163" t="s">
        <v>207</v>
      </c>
      <c r="E57" s="167"/>
      <c r="F57" s="167"/>
      <c r="G57" s="175"/>
      <c r="H57" s="188"/>
      <c r="I57" s="191"/>
      <c r="J57" s="191"/>
    </row>
    <row r="58" spans="2:10" ht="15.75" customHeight="1">
      <c r="B58" s="10" t="s">
        <v>29</v>
      </c>
      <c r="C58" s="8" t="s">
        <v>208</v>
      </c>
      <c r="D58" s="44" t="s">
        <v>208</v>
      </c>
      <c r="E58" s="45"/>
      <c r="F58" s="45"/>
      <c r="G58" s="46"/>
      <c r="H58" s="11"/>
      <c r="I58" s="9"/>
      <c r="J58" s="9"/>
    </row>
    <row r="59" spans="2:10">
      <c r="B59" s="12"/>
      <c r="C59" s="12"/>
      <c r="D59" s="12"/>
      <c r="E59" s="12"/>
    </row>
    <row r="60" spans="2:10" ht="15.75" customHeight="1">
      <c r="B60" s="62" t="s">
        <v>262</v>
      </c>
      <c r="C60" s="62"/>
      <c r="D60" s="62"/>
      <c r="E60" s="62"/>
      <c r="F60" s="62"/>
      <c r="G60" s="62"/>
      <c r="H60" s="23"/>
      <c r="I60" s="63" t="s">
        <v>263</v>
      </c>
      <c r="J60" s="63"/>
    </row>
    <row r="61" spans="2:10" s="5" customFormat="1" ht="12.75" customHeight="1">
      <c r="B61" s="48" t="s">
        <v>264</v>
      </c>
      <c r="C61" s="48"/>
      <c r="D61" s="48"/>
      <c r="E61" s="48"/>
      <c r="F61" s="48"/>
      <c r="G61" s="48"/>
      <c r="H61" s="24" t="s">
        <v>126</v>
      </c>
      <c r="I61" s="61" t="s">
        <v>127</v>
      </c>
      <c r="J61" s="61"/>
    </row>
    <row r="62" spans="2:10" s="5" customFormat="1" ht="24" customHeight="1">
      <c r="B62" s="25"/>
      <c r="C62" s="25"/>
      <c r="D62" s="25"/>
      <c r="E62" s="25"/>
      <c r="F62" s="25"/>
      <c r="G62" s="25"/>
      <c r="H62" s="25"/>
      <c r="I62" s="26"/>
      <c r="J62" s="26"/>
    </row>
    <row r="63" spans="2:10" s="5" customFormat="1" ht="27.75" customHeight="1">
      <c r="B63" s="62" t="s">
        <v>276</v>
      </c>
      <c r="C63" s="62"/>
      <c r="D63" s="62"/>
      <c r="E63" s="62"/>
      <c r="F63" s="62"/>
      <c r="G63" s="62"/>
      <c r="H63" s="27"/>
      <c r="I63" s="63" t="s">
        <v>265</v>
      </c>
      <c r="J63" s="63"/>
    </row>
    <row r="64" spans="2:10" s="5" customFormat="1" ht="27" customHeight="1">
      <c r="B64" s="48" t="s">
        <v>266</v>
      </c>
      <c r="C64" s="48"/>
      <c r="D64" s="48"/>
      <c r="E64" s="48"/>
      <c r="F64" s="48"/>
      <c r="G64" s="48"/>
      <c r="H64" s="24" t="s">
        <v>267</v>
      </c>
      <c r="I64" s="61" t="s">
        <v>127</v>
      </c>
      <c r="J64" s="61"/>
    </row>
    <row r="66" spans="2:5" ht="26.25" customHeight="1">
      <c r="B66" s="47" t="s">
        <v>268</v>
      </c>
      <c r="C66" s="47"/>
      <c r="D66" s="47"/>
      <c r="E66" s="47"/>
    </row>
  </sheetData>
  <mergeCells count="64">
    <mergeCell ref="I64:J64"/>
    <mergeCell ref="B60:G60"/>
    <mergeCell ref="I60:J60"/>
    <mergeCell ref="B61:G61"/>
    <mergeCell ref="I61:J61"/>
    <mergeCell ref="B63:G63"/>
    <mergeCell ref="I63:J63"/>
    <mergeCell ref="B15:J15"/>
    <mergeCell ref="B1:J1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D27:G27"/>
    <mergeCell ref="B17:J17"/>
    <mergeCell ref="B18:J18"/>
    <mergeCell ref="B19:J19"/>
    <mergeCell ref="B20:C20"/>
    <mergeCell ref="D20:G20"/>
    <mergeCell ref="D21:G21"/>
    <mergeCell ref="D22:G22"/>
    <mergeCell ref="D23:G23"/>
    <mergeCell ref="D24:G24"/>
    <mergeCell ref="D25:G25"/>
    <mergeCell ref="D26:G26"/>
    <mergeCell ref="D39:G39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46:G46"/>
    <mergeCell ref="D47:G47"/>
    <mergeCell ref="B66:E66"/>
    <mergeCell ref="B64:G64"/>
    <mergeCell ref="D58:G58"/>
    <mergeCell ref="D52:G52"/>
    <mergeCell ref="D53:G53"/>
    <mergeCell ref="D54:G54"/>
    <mergeCell ref="D55:G55"/>
    <mergeCell ref="D56:G56"/>
    <mergeCell ref="D57:G57"/>
    <mergeCell ref="D51:G51"/>
    <mergeCell ref="D48:G48"/>
    <mergeCell ref="D49:G49"/>
    <mergeCell ref="D50:G50"/>
    <mergeCell ref="D40:G40"/>
    <mergeCell ref="D41:G41"/>
    <mergeCell ref="D42:G42"/>
    <mergeCell ref="D44:G44"/>
    <mergeCell ref="D45:G45"/>
    <mergeCell ref="D43:G43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2"/>
  <sheetViews>
    <sheetView topLeftCell="A19" workbookViewId="0">
      <selection activeCell="K35" sqref="K35"/>
    </sheetView>
  </sheetViews>
  <sheetFormatPr defaultRowHeight="15" customHeight="1"/>
  <cols>
    <col min="1" max="1" width="9.140625" style="13"/>
    <col min="2" max="2" width="6" style="14" customWidth="1"/>
    <col min="3" max="3" width="32.85546875" style="13" customWidth="1"/>
    <col min="4" max="11" width="15.7109375" style="13" customWidth="1"/>
    <col min="12" max="12" width="13.140625" style="13" customWidth="1"/>
    <col min="13" max="14" width="15.7109375" style="13" customWidth="1"/>
    <col min="15" max="15" width="20.28515625" style="13" customWidth="1"/>
    <col min="16" max="16384" width="9.140625" style="13"/>
  </cols>
  <sheetData>
    <row r="1" spans="2:15" ht="33.75" customHeight="1">
      <c r="B1" s="83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2:15" ht="15" customHeight="1">
      <c r="J2" s="13" t="s">
        <v>209</v>
      </c>
    </row>
    <row r="3" spans="2:15" ht="15" customHeight="1">
      <c r="J3" s="13" t="s">
        <v>210</v>
      </c>
    </row>
    <row r="5" spans="2:15" ht="15" customHeight="1">
      <c r="B5" s="84" t="s">
        <v>211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2:15" ht="14.25" customHeight="1">
      <c r="B6" s="84" t="s">
        <v>212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8" spans="2:15" ht="15" customHeight="1">
      <c r="B8" s="84" t="s">
        <v>213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</row>
    <row r="9" spans="2:15" ht="5.25" customHeight="1"/>
    <row r="10" spans="2:15" ht="15" customHeight="1">
      <c r="B10" s="203" t="s">
        <v>9</v>
      </c>
      <c r="C10" s="203" t="s">
        <v>214</v>
      </c>
      <c r="D10" s="203" t="s">
        <v>215</v>
      </c>
      <c r="E10" s="204" t="s">
        <v>216</v>
      </c>
      <c r="F10" s="205"/>
      <c r="G10" s="205"/>
      <c r="H10" s="205"/>
      <c r="I10" s="205"/>
      <c r="J10" s="205"/>
      <c r="K10" s="205"/>
      <c r="L10" s="205"/>
      <c r="M10" s="206"/>
      <c r="N10" s="203" t="s">
        <v>217</v>
      </c>
    </row>
    <row r="11" spans="2:15" ht="123" customHeight="1">
      <c r="B11" s="207"/>
      <c r="C11" s="207"/>
      <c r="D11" s="207"/>
      <c r="E11" s="208" t="s">
        <v>218</v>
      </c>
      <c r="F11" s="208" t="s">
        <v>219</v>
      </c>
      <c r="G11" s="208" t="s">
        <v>220</v>
      </c>
      <c r="H11" s="208" t="s">
        <v>221</v>
      </c>
      <c r="I11" s="208" t="s">
        <v>222</v>
      </c>
      <c r="J11" s="194" t="s">
        <v>223</v>
      </c>
      <c r="K11" s="208" t="s">
        <v>224</v>
      </c>
      <c r="L11" s="208" t="s">
        <v>225</v>
      </c>
      <c r="M11" s="209" t="s">
        <v>226</v>
      </c>
      <c r="N11" s="207"/>
    </row>
    <row r="12" spans="2:15" ht="15" customHeight="1">
      <c r="B12" s="210">
        <v>1</v>
      </c>
      <c r="C12" s="210">
        <v>2</v>
      </c>
      <c r="D12" s="210">
        <v>3</v>
      </c>
      <c r="E12" s="210">
        <v>4</v>
      </c>
      <c r="F12" s="210">
        <v>5</v>
      </c>
      <c r="G12" s="210">
        <v>6</v>
      </c>
      <c r="H12" s="210">
        <v>7</v>
      </c>
      <c r="I12" s="210">
        <v>8</v>
      </c>
      <c r="J12" s="210">
        <v>9</v>
      </c>
      <c r="K12" s="210">
        <v>10</v>
      </c>
      <c r="L12" s="211" t="s">
        <v>227</v>
      </c>
      <c r="M12" s="210">
        <v>12</v>
      </c>
      <c r="N12" s="210">
        <v>13</v>
      </c>
    </row>
    <row r="13" spans="2:15" ht="71.25" customHeight="1">
      <c r="B13" s="208" t="s">
        <v>228</v>
      </c>
      <c r="C13" s="212" t="s">
        <v>229</v>
      </c>
      <c r="D13" s="213">
        <f t="shared" ref="D13:M13" si="0">SUM(D14:D15)</f>
        <v>35474.369999999995</v>
      </c>
      <c r="E13" s="213">
        <f t="shared" si="0"/>
        <v>537408.74</v>
      </c>
      <c r="F13" s="213">
        <f t="shared" si="0"/>
        <v>0</v>
      </c>
      <c r="G13" s="213">
        <f t="shared" si="0"/>
        <v>25378</v>
      </c>
      <c r="H13" s="213">
        <f t="shared" si="0"/>
        <v>-4563.91</v>
      </c>
      <c r="I13" s="213">
        <f t="shared" si="0"/>
        <v>0</v>
      </c>
      <c r="J13" s="213">
        <f t="shared" si="0"/>
        <v>-565602.33000000007</v>
      </c>
      <c r="K13" s="213">
        <f t="shared" si="0"/>
        <v>0</v>
      </c>
      <c r="L13" s="213">
        <f t="shared" si="0"/>
        <v>0</v>
      </c>
      <c r="M13" s="213">
        <f t="shared" si="0"/>
        <v>0</v>
      </c>
      <c r="N13" s="213">
        <f t="shared" ref="N13:N25" si="1">SUM(D13:M13)</f>
        <v>28094.869999999879</v>
      </c>
      <c r="O13" s="15"/>
    </row>
    <row r="14" spans="2:15" ht="15" customHeight="1">
      <c r="B14" s="214" t="s">
        <v>230</v>
      </c>
      <c r="C14" s="215" t="s">
        <v>231</v>
      </c>
      <c r="D14" s="216">
        <v>9962.68</v>
      </c>
      <c r="E14" s="216">
        <v>94205.6</v>
      </c>
      <c r="F14" s="216" t="s">
        <v>20</v>
      </c>
      <c r="G14" s="216">
        <v>25378</v>
      </c>
      <c r="H14" s="216" t="s">
        <v>20</v>
      </c>
      <c r="I14" s="216" t="s">
        <v>20</v>
      </c>
      <c r="J14" s="216">
        <v>-120032.24</v>
      </c>
      <c r="K14" s="216" t="s">
        <v>20</v>
      </c>
      <c r="L14" s="216" t="s">
        <v>20</v>
      </c>
      <c r="M14" s="216">
        <v>0</v>
      </c>
      <c r="N14" s="216">
        <f t="shared" si="1"/>
        <v>9514.0399999999936</v>
      </c>
      <c r="O14" s="16"/>
    </row>
    <row r="15" spans="2:15" ht="15" customHeight="1">
      <c r="B15" s="214" t="s">
        <v>232</v>
      </c>
      <c r="C15" s="215" t="s">
        <v>233</v>
      </c>
      <c r="D15" s="216">
        <v>25511.69</v>
      </c>
      <c r="E15" s="216">
        <v>443203.14</v>
      </c>
      <c r="F15" s="216" t="s">
        <v>20</v>
      </c>
      <c r="G15" s="216" t="s">
        <v>20</v>
      </c>
      <c r="H15" s="216">
        <v>-4563.91</v>
      </c>
      <c r="I15" s="216" t="s">
        <v>20</v>
      </c>
      <c r="J15" s="216">
        <v>-445570.09</v>
      </c>
      <c r="K15" s="216" t="s">
        <v>20</v>
      </c>
      <c r="L15" s="216" t="s">
        <v>20</v>
      </c>
      <c r="M15" s="216">
        <v>0</v>
      </c>
      <c r="N15" s="216">
        <f t="shared" si="1"/>
        <v>18580.830000000016</v>
      </c>
      <c r="O15" s="15"/>
    </row>
    <row r="16" spans="2:15" ht="74.25" customHeight="1">
      <c r="B16" s="208" t="s">
        <v>234</v>
      </c>
      <c r="C16" s="212" t="s">
        <v>235</v>
      </c>
      <c r="D16" s="213">
        <f t="shared" ref="D16:M16" si="2">SUM(D17:D18)</f>
        <v>22941.89</v>
      </c>
      <c r="E16" s="213">
        <f t="shared" si="2"/>
        <v>155533.71</v>
      </c>
      <c r="F16" s="213">
        <f t="shared" si="2"/>
        <v>0</v>
      </c>
      <c r="G16" s="213">
        <f t="shared" si="2"/>
        <v>3091.88</v>
      </c>
      <c r="H16" s="213">
        <f t="shared" si="2"/>
        <v>0</v>
      </c>
      <c r="I16" s="213">
        <f t="shared" si="2"/>
        <v>0</v>
      </c>
      <c r="J16" s="213">
        <f t="shared" si="2"/>
        <v>-142318.69999999998</v>
      </c>
      <c r="K16" s="213">
        <f t="shared" si="2"/>
        <v>0</v>
      </c>
      <c r="L16" s="213">
        <f t="shared" si="2"/>
        <v>0</v>
      </c>
      <c r="M16" s="213">
        <f t="shared" si="2"/>
        <v>0</v>
      </c>
      <c r="N16" s="213">
        <f t="shared" si="1"/>
        <v>39248.78</v>
      </c>
      <c r="O16" s="15"/>
    </row>
    <row r="17" spans="1:15" ht="15" customHeight="1">
      <c r="B17" s="214" t="s">
        <v>236</v>
      </c>
      <c r="C17" s="215" t="s">
        <v>231</v>
      </c>
      <c r="D17" s="216">
        <v>22941.89</v>
      </c>
      <c r="E17" s="216">
        <v>10983.28</v>
      </c>
      <c r="F17" s="216">
        <v>635.45000000000005</v>
      </c>
      <c r="G17" s="216">
        <v>3091.88</v>
      </c>
      <c r="H17" s="216" t="s">
        <v>20</v>
      </c>
      <c r="I17" s="216" t="s">
        <v>20</v>
      </c>
      <c r="J17" s="216">
        <v>-13795.44</v>
      </c>
      <c r="K17" s="216" t="s">
        <v>20</v>
      </c>
      <c r="L17" s="216" t="s">
        <v>20</v>
      </c>
      <c r="M17" s="216">
        <v>0</v>
      </c>
      <c r="N17" s="216">
        <f t="shared" si="1"/>
        <v>23857.05999999999</v>
      </c>
      <c r="O17" s="15"/>
    </row>
    <row r="18" spans="1:15" ht="15" customHeight="1">
      <c r="B18" s="214" t="s">
        <v>237</v>
      </c>
      <c r="C18" s="215" t="s">
        <v>233</v>
      </c>
      <c r="D18" s="216">
        <v>0</v>
      </c>
      <c r="E18" s="216">
        <v>144550.43</v>
      </c>
      <c r="F18" s="216">
        <v>-635.45000000000005</v>
      </c>
      <c r="G18" s="216" t="s">
        <v>20</v>
      </c>
      <c r="H18" s="216" t="s">
        <v>20</v>
      </c>
      <c r="I18" s="216" t="s">
        <v>20</v>
      </c>
      <c r="J18" s="216">
        <v>-128523.26</v>
      </c>
      <c r="K18" s="216" t="s">
        <v>20</v>
      </c>
      <c r="L18" s="216" t="s">
        <v>20</v>
      </c>
      <c r="M18" s="216">
        <v>0</v>
      </c>
      <c r="N18" s="216">
        <f t="shared" si="1"/>
        <v>15391.719999999987</v>
      </c>
      <c r="O18" s="15"/>
    </row>
    <row r="19" spans="1:15" ht="114.75" customHeight="1">
      <c r="B19" s="208" t="s">
        <v>238</v>
      </c>
      <c r="C19" s="212" t="s">
        <v>239</v>
      </c>
      <c r="D19" s="213">
        <f t="shared" ref="D19:M19" si="3">SUM(D20:D21)</f>
        <v>117425.28</v>
      </c>
      <c r="E19" s="213">
        <f t="shared" si="3"/>
        <v>73775.89</v>
      </c>
      <c r="F19" s="213">
        <f t="shared" si="3"/>
        <v>0</v>
      </c>
      <c r="G19" s="213">
        <f t="shared" si="3"/>
        <v>5650.48</v>
      </c>
      <c r="H19" s="213">
        <f t="shared" si="3"/>
        <v>-25862.16</v>
      </c>
      <c r="I19" s="213">
        <f t="shared" si="3"/>
        <v>0</v>
      </c>
      <c r="J19" s="213">
        <f t="shared" si="3"/>
        <v>-58899.81</v>
      </c>
      <c r="K19" s="213">
        <f t="shared" si="3"/>
        <v>0</v>
      </c>
      <c r="L19" s="213">
        <f t="shared" si="3"/>
        <v>0</v>
      </c>
      <c r="M19" s="213">
        <f t="shared" si="3"/>
        <v>0</v>
      </c>
      <c r="N19" s="213">
        <f t="shared" si="1"/>
        <v>112089.68</v>
      </c>
      <c r="O19" s="15"/>
    </row>
    <row r="20" spans="1:15" ht="15" customHeight="1">
      <c r="B20" s="214" t="s">
        <v>240</v>
      </c>
      <c r="C20" s="215" t="s">
        <v>231</v>
      </c>
      <c r="D20" s="216">
        <v>71069.460000000006</v>
      </c>
      <c r="E20" s="216">
        <v>0</v>
      </c>
      <c r="F20" s="216" t="s">
        <v>20</v>
      </c>
      <c r="G20" s="216">
        <v>5650.48</v>
      </c>
      <c r="H20" s="216" t="s">
        <v>20</v>
      </c>
      <c r="I20" s="216" t="s">
        <v>20</v>
      </c>
      <c r="J20" s="216">
        <v>-8779.7199999999993</v>
      </c>
      <c r="K20" s="216" t="s">
        <v>20</v>
      </c>
      <c r="L20" s="216" t="s">
        <v>20</v>
      </c>
      <c r="M20" s="216" t="s">
        <v>20</v>
      </c>
      <c r="N20" s="216">
        <f t="shared" si="1"/>
        <v>67940.22</v>
      </c>
      <c r="O20" s="15"/>
    </row>
    <row r="21" spans="1:15" ht="15" customHeight="1">
      <c r="B21" s="214" t="s">
        <v>241</v>
      </c>
      <c r="C21" s="215" t="s">
        <v>233</v>
      </c>
      <c r="D21" s="216">
        <v>46355.82</v>
      </c>
      <c r="E21" s="216">
        <v>73775.89</v>
      </c>
      <c r="F21" s="216" t="s">
        <v>20</v>
      </c>
      <c r="G21" s="216" t="s">
        <v>20</v>
      </c>
      <c r="H21" s="216">
        <v>-25862.16</v>
      </c>
      <c r="I21" s="216" t="s">
        <v>20</v>
      </c>
      <c r="J21" s="216">
        <v>-50120.09</v>
      </c>
      <c r="K21" s="216" t="s">
        <v>20</v>
      </c>
      <c r="L21" s="216" t="s">
        <v>20</v>
      </c>
      <c r="M21" s="216">
        <v>0</v>
      </c>
      <c r="N21" s="216">
        <f t="shared" si="1"/>
        <v>44149.459999999992</v>
      </c>
      <c r="O21" s="15"/>
    </row>
    <row r="22" spans="1:15" ht="27.75" customHeight="1">
      <c r="B22" s="208" t="s">
        <v>242</v>
      </c>
      <c r="C22" s="212" t="s">
        <v>243</v>
      </c>
      <c r="D22" s="213">
        <f t="shared" ref="D22:M22" si="4">SUM(D23:D24)</f>
        <v>22.57</v>
      </c>
      <c r="E22" s="213">
        <f t="shared" si="4"/>
        <v>108.92</v>
      </c>
      <c r="F22" s="213">
        <f t="shared" si="4"/>
        <v>0</v>
      </c>
      <c r="G22" s="213">
        <f t="shared" si="4"/>
        <v>0</v>
      </c>
      <c r="H22" s="213">
        <f t="shared" si="4"/>
        <v>0</v>
      </c>
      <c r="I22" s="213">
        <f t="shared" si="4"/>
        <v>0</v>
      </c>
      <c r="J22" s="213">
        <f t="shared" si="4"/>
        <v>-73.37</v>
      </c>
      <c r="K22" s="213">
        <f t="shared" si="4"/>
        <v>0</v>
      </c>
      <c r="L22" s="213">
        <f t="shared" si="4"/>
        <v>0</v>
      </c>
      <c r="M22" s="213">
        <f t="shared" si="4"/>
        <v>0</v>
      </c>
      <c r="N22" s="213">
        <f t="shared" si="1"/>
        <v>58.120000000000005</v>
      </c>
      <c r="O22" s="15"/>
    </row>
    <row r="23" spans="1:15" ht="15" customHeight="1">
      <c r="B23" s="214" t="s">
        <v>244</v>
      </c>
      <c r="C23" s="215" t="s">
        <v>231</v>
      </c>
      <c r="D23" s="216">
        <v>22.56</v>
      </c>
      <c r="E23" s="216" t="s">
        <v>20</v>
      </c>
      <c r="F23" s="216" t="s">
        <v>20</v>
      </c>
      <c r="G23" s="216" t="s">
        <v>20</v>
      </c>
      <c r="H23" s="216" t="s">
        <v>20</v>
      </c>
      <c r="I23" s="216" t="s">
        <v>20</v>
      </c>
      <c r="J23" s="216">
        <v>-11.07</v>
      </c>
      <c r="K23" s="216" t="s">
        <v>20</v>
      </c>
      <c r="L23" s="216" t="s">
        <v>20</v>
      </c>
      <c r="M23" s="216" t="s">
        <v>20</v>
      </c>
      <c r="N23" s="216">
        <f t="shared" si="1"/>
        <v>11.489999999999998</v>
      </c>
      <c r="O23" s="15"/>
    </row>
    <row r="24" spans="1:15" ht="15" customHeight="1">
      <c r="B24" s="214" t="s">
        <v>245</v>
      </c>
      <c r="C24" s="215" t="s">
        <v>233</v>
      </c>
      <c r="D24" s="216">
        <v>0.01</v>
      </c>
      <c r="E24" s="216">
        <v>108.92</v>
      </c>
      <c r="F24" s="216" t="s">
        <v>20</v>
      </c>
      <c r="G24" s="216" t="s">
        <v>20</v>
      </c>
      <c r="H24" s="216" t="s">
        <v>20</v>
      </c>
      <c r="I24" s="216" t="s">
        <v>20</v>
      </c>
      <c r="J24" s="216">
        <v>-62.3</v>
      </c>
      <c r="K24" s="216" t="s">
        <v>20</v>
      </c>
      <c r="L24" s="216" t="s">
        <v>20</v>
      </c>
      <c r="M24" s="216">
        <v>0</v>
      </c>
      <c r="N24" s="216">
        <f t="shared" si="1"/>
        <v>46.63000000000001</v>
      </c>
      <c r="O24" s="15"/>
    </row>
    <row r="25" spans="1:15" ht="28.5" customHeight="1">
      <c r="B25" s="208" t="s">
        <v>246</v>
      </c>
      <c r="C25" s="212" t="s">
        <v>247</v>
      </c>
      <c r="D25" s="213">
        <f t="shared" ref="D25:M25" si="5">SUM(D13,D16,D19,D22)</f>
        <v>175864.11</v>
      </c>
      <c r="E25" s="213">
        <f t="shared" si="5"/>
        <v>766827.26</v>
      </c>
      <c r="F25" s="213">
        <f t="shared" si="5"/>
        <v>0</v>
      </c>
      <c r="G25" s="213">
        <f t="shared" si="5"/>
        <v>34120.36</v>
      </c>
      <c r="H25" s="213">
        <f t="shared" si="5"/>
        <v>-30426.07</v>
      </c>
      <c r="I25" s="213">
        <f t="shared" si="5"/>
        <v>0</v>
      </c>
      <c r="J25" s="213">
        <f t="shared" si="5"/>
        <v>-766894.21000000008</v>
      </c>
      <c r="K25" s="213">
        <f t="shared" si="5"/>
        <v>0</v>
      </c>
      <c r="L25" s="213">
        <f t="shared" si="5"/>
        <v>0</v>
      </c>
      <c r="M25" s="213">
        <f t="shared" si="5"/>
        <v>0</v>
      </c>
      <c r="N25" s="213">
        <f t="shared" si="1"/>
        <v>179491.44999999995</v>
      </c>
      <c r="O25" s="15"/>
    </row>
    <row r="26" spans="1:15" ht="15" customHeight="1">
      <c r="B26" s="17" t="s">
        <v>248</v>
      </c>
    </row>
    <row r="27" spans="1:15" s="20" customFormat="1" ht="15" customHeight="1">
      <c r="A27" s="18"/>
      <c r="B27" s="19"/>
      <c r="C27" s="19"/>
      <c r="D27" s="19"/>
      <c r="E27" s="19"/>
      <c r="F27" s="19"/>
    </row>
    <row r="28" spans="1:15" s="20" customFormat="1" ht="15" customHeight="1">
      <c r="A28" s="18"/>
      <c r="B28" s="19"/>
      <c r="C28" s="19"/>
      <c r="D28" s="19"/>
      <c r="E28" s="19"/>
      <c r="F28" s="19"/>
      <c r="J28" s="28"/>
    </row>
    <row r="29" spans="1:15" s="21" customFormat="1" ht="12.75" customHeight="1">
      <c r="A29" s="18"/>
    </row>
    <row r="30" spans="1:15" s="21" customFormat="1" ht="12.75" customHeight="1">
      <c r="A30" s="18"/>
      <c r="J30" s="40"/>
    </row>
    <row r="31" spans="1:15" s="21" customFormat="1" ht="12.75" customHeight="1">
      <c r="A31" s="18"/>
    </row>
    <row r="32" spans="1:15" s="21" customFormat="1" ht="12.75" customHeight="1">
      <c r="A32" s="18"/>
    </row>
  </sheetData>
  <mergeCells count="9">
    <mergeCell ref="B1:N1"/>
    <mergeCell ref="B5:N5"/>
    <mergeCell ref="B6:N6"/>
    <mergeCell ref="B8:N8"/>
    <mergeCell ref="B10:B11"/>
    <mergeCell ref="C10:C11"/>
    <mergeCell ref="D10:D11"/>
    <mergeCell ref="E10:M10"/>
    <mergeCell ref="N10:N11"/>
  </mergeCells>
  <pageMargins left="0.7" right="0.7" top="0.75" bottom="0.75" header="0.3" footer="0.3"/>
  <pageSetup paperSize="9"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2 Vsafas 2 pr.</vt:lpstr>
      <vt:lpstr>3 Vasafas 2 pr.</vt:lpstr>
      <vt:lpstr>20 Vsafas 4 pr.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Gintarė Rudienė</cp:lastModifiedBy>
  <cp:lastPrinted>2022-08-08T08:35:55Z</cp:lastPrinted>
  <dcterms:created xsi:type="dcterms:W3CDTF">2009-07-20T14:30:53Z</dcterms:created>
  <dcterms:modified xsi:type="dcterms:W3CDTF">2022-08-08T08:35:56Z</dcterms:modified>
</cp:coreProperties>
</file>