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isun\Desktop\VS  biuras\Gintarės\ATASKAITOS\2022-III-ketv\Finansinės at\"/>
    </mc:Choice>
  </mc:AlternateContent>
  <xr:revisionPtr revIDLastSave="0" documentId="13_ncr:1_{74B83FE7-EAE2-441B-8A7E-5286394D4973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Finansinės būklės ataskaita" sheetId="4" r:id="rId1"/>
    <sheet name="Veiklos rezultatų ataskaita" sheetId="5" r:id="rId2"/>
    <sheet name="20 VSAFAS 4 priedas" sheetId="6" r:id="rId3"/>
  </sheets>
  <definedNames>
    <definedName name="_xlnm.Print_Titles" localSheetId="2">'20 VSAFAS 4 priedas'!$10:$12</definedName>
    <definedName name="_xlnm.Print_Titles" localSheetId="0">'Finansinės būklės ataskaita'!$19:$19</definedName>
    <definedName name="_xlnm.Print_Titles" localSheetId="1">'Veiklos rezultatų ataskaita'!$20:$20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5" l="1"/>
  <c r="D13" i="6" l="1"/>
  <c r="D25" i="6" s="1"/>
  <c r="E13" i="6"/>
  <c r="F13" i="6"/>
  <c r="G13" i="6"/>
  <c r="H13" i="6"/>
  <c r="I13" i="6"/>
  <c r="J13" i="6"/>
  <c r="K13" i="6"/>
  <c r="L13" i="6"/>
  <c r="M13" i="6"/>
  <c r="N14" i="6"/>
  <c r="N15" i="6"/>
  <c r="D16" i="6"/>
  <c r="E16" i="6"/>
  <c r="F16" i="6"/>
  <c r="G16" i="6"/>
  <c r="H16" i="6"/>
  <c r="I16" i="6"/>
  <c r="J16" i="6"/>
  <c r="K16" i="6"/>
  <c r="K25" i="6" s="1"/>
  <c r="L16" i="6"/>
  <c r="M16" i="6"/>
  <c r="N17" i="6"/>
  <c r="N18" i="6"/>
  <c r="D19" i="6"/>
  <c r="E19" i="6"/>
  <c r="F19" i="6"/>
  <c r="G19" i="6"/>
  <c r="H19" i="6"/>
  <c r="I19" i="6"/>
  <c r="I25" i="6" s="1"/>
  <c r="J19" i="6"/>
  <c r="J25" i="6" s="1"/>
  <c r="K19" i="6"/>
  <c r="L19" i="6"/>
  <c r="M19" i="6"/>
  <c r="N20" i="6"/>
  <c r="N21" i="6"/>
  <c r="D22" i="6"/>
  <c r="E22" i="6"/>
  <c r="F22" i="6"/>
  <c r="G22" i="6"/>
  <c r="H22" i="6"/>
  <c r="I22" i="6"/>
  <c r="J22" i="6"/>
  <c r="K22" i="6"/>
  <c r="L22" i="6"/>
  <c r="M22" i="6"/>
  <c r="N22" i="6"/>
  <c r="N23" i="6"/>
  <c r="N24" i="6"/>
  <c r="H25" i="6"/>
  <c r="L25" i="6"/>
  <c r="M25" i="6"/>
  <c r="I21" i="5"/>
  <c r="I22" i="5"/>
  <c r="J22" i="5"/>
  <c r="J21" i="5" s="1"/>
  <c r="J46" i="5" s="1"/>
  <c r="J54" i="5" s="1"/>
  <c r="J56" i="5" s="1"/>
  <c r="I28" i="5"/>
  <c r="J28" i="5"/>
  <c r="J31" i="5"/>
  <c r="I46" i="5"/>
  <c r="I54" i="5" s="1"/>
  <c r="I56" i="5" s="1"/>
  <c r="I47" i="5"/>
  <c r="J47" i="5"/>
  <c r="G21" i="4"/>
  <c r="G20" i="4" s="1"/>
  <c r="G58" i="4" s="1"/>
  <c r="H21" i="4"/>
  <c r="H20" i="4" s="1"/>
  <c r="H58" i="4" s="1"/>
  <c r="G27" i="4"/>
  <c r="H27" i="4"/>
  <c r="H41" i="4"/>
  <c r="G42" i="4"/>
  <c r="G41" i="4" s="1"/>
  <c r="H42" i="4"/>
  <c r="G49" i="4"/>
  <c r="H49" i="4"/>
  <c r="G59" i="4"/>
  <c r="H59" i="4"/>
  <c r="G65" i="4"/>
  <c r="G64" i="4" s="1"/>
  <c r="G94" i="4" s="1"/>
  <c r="H65" i="4"/>
  <c r="H64" i="4" s="1"/>
  <c r="G69" i="4"/>
  <c r="H69" i="4"/>
  <c r="G75" i="4"/>
  <c r="H75" i="4"/>
  <c r="G84" i="4"/>
  <c r="G86" i="4"/>
  <c r="H86" i="4"/>
  <c r="G90" i="4"/>
  <c r="H90" i="4"/>
  <c r="H84" i="4" s="1"/>
  <c r="N19" i="6" l="1"/>
  <c r="F25" i="6"/>
  <c r="E25" i="6"/>
  <c r="N16" i="6"/>
  <c r="G25" i="6"/>
  <c r="N13" i="6"/>
  <c r="H94" i="4"/>
  <c r="N2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53B86F80-36E8-4501-A4F5-C5BD5E966010}">
      <text>
        <r>
          <rPr>
            <sz val="9"/>
            <color indexed="8"/>
            <rFont val="Tahoma"/>
            <family val="2"/>
          </rPr>
          <t>#02_1_G39#</t>
        </r>
      </text>
    </comment>
    <comment ref="G68" authorId="0" shapeId="0" xr:uid="{7DFB12E2-AB4C-45FA-929B-1825C70F17B1}">
      <text>
        <r>
          <rPr>
            <sz val="9"/>
            <color indexed="8"/>
            <rFont val="Tahoma"/>
            <family val="2"/>
          </rPr>
          <t>#02_1_G68#</t>
        </r>
      </text>
    </comment>
    <comment ref="G74" authorId="0" shapeId="0" xr:uid="{220A315B-7C26-4530-B8A6-E2ADE85540F7}">
      <text>
        <r>
          <rPr>
            <sz val="9"/>
            <color indexed="8"/>
            <rFont val="Tahoma"/>
            <family val="2"/>
          </rPr>
          <t>#02_1_G74#</t>
        </r>
      </text>
    </comment>
    <comment ref="G76" authorId="0" shapeId="0" xr:uid="{1158BCD9-EBE2-460A-B09F-2990BAF39A69}">
      <text>
        <r>
          <rPr>
            <sz val="9"/>
            <color indexed="8"/>
            <rFont val="Tahoma"/>
            <family val="2"/>
          </rPr>
          <t>#02_1_G76#</t>
        </r>
      </text>
    </comment>
    <comment ref="G77" authorId="0" shapeId="0" xr:uid="{6725A822-76BF-457E-92B8-8B3090D0BFBD}">
      <text>
        <r>
          <rPr>
            <sz val="9"/>
            <color indexed="8"/>
            <rFont val="Tahoma"/>
            <family val="2"/>
          </rPr>
          <t>#02_1_G77#</t>
        </r>
      </text>
    </comment>
    <comment ref="G78" authorId="0" shapeId="0" xr:uid="{FB16E5BF-1C79-434B-BC74-34D7CDF7BD5F}">
      <text>
        <r>
          <rPr>
            <sz val="9"/>
            <color indexed="8"/>
            <rFont val="Tahoma"/>
            <family val="2"/>
          </rPr>
          <t>#02_1_G78#</t>
        </r>
      </text>
    </comment>
    <comment ref="G81" authorId="0" shapeId="0" xr:uid="{49BDCEC1-7AE4-4631-9C3C-46D92393EFAE}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7543FB74-53FD-4FF2-AD95-E306DA960A14}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4" authorId="0" shapeId="0" xr:uid="{7A31E521-4D67-4F98-BF81-182D76D273F3}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5" authorId="0" shapeId="0" xr:uid="{AAC9DECA-106C-4F32-841B-8929000A475B}">
      <text>
        <r>
          <rPr>
            <sz val="9"/>
            <color indexed="8"/>
            <rFont val="Tahoma"/>
            <family val="2"/>
          </rPr>
          <t>#03_2_I25#</t>
        </r>
      </text>
    </comment>
    <comment ref="I26" authorId="0" shapeId="0" xr:uid="{1C7C6515-7CB7-4753-ADE6-ED3B12695476}">
      <text>
        <r>
          <rPr>
            <sz val="9"/>
            <color indexed="8"/>
            <rFont val="Tahoma"/>
            <family val="2"/>
          </rPr>
          <t>#03_2_I26#</t>
        </r>
      </text>
    </comment>
    <comment ref="I32" authorId="0" shapeId="0" xr:uid="{2F225FFF-C798-4377-83E6-1936248A1EA7}">
      <text>
        <r>
          <rPr>
            <sz val="9"/>
            <color indexed="8"/>
            <rFont val="Tahoma"/>
            <family val="2"/>
          </rPr>
          <t>#03_2_I32#</t>
        </r>
      </text>
    </comment>
    <comment ref="I33" authorId="0" shapeId="0" xr:uid="{ED708282-93FF-4DD0-91B0-E525AFACE686}">
      <text>
        <r>
          <rPr>
            <sz val="9"/>
            <color indexed="8"/>
            <rFont val="Tahoma"/>
            <family val="2"/>
          </rPr>
          <t>#03_2_I33#</t>
        </r>
      </text>
    </comment>
    <comment ref="I34" authorId="0" shapeId="0" xr:uid="{FA044682-0DBD-4D14-9A20-60D1EA26F6CE}">
      <text>
        <r>
          <rPr>
            <sz val="9"/>
            <color indexed="8"/>
            <rFont val="Tahoma"/>
            <family val="2"/>
          </rPr>
          <t>#03_2_I34#</t>
        </r>
      </text>
    </comment>
    <comment ref="I35" authorId="0" shapeId="0" xr:uid="{60109F21-6614-49FA-925B-0CE68F89EA40}">
      <text>
        <r>
          <rPr>
            <sz val="9"/>
            <color indexed="8"/>
            <rFont val="Tahoma"/>
            <family val="2"/>
          </rPr>
          <t>#03_2_I35#</t>
        </r>
      </text>
    </comment>
    <comment ref="I36" authorId="0" shapeId="0" xr:uid="{8F7BD052-88F3-4D7E-A71A-51D19C7E3427}">
      <text>
        <r>
          <rPr>
            <sz val="9"/>
            <color indexed="8"/>
            <rFont val="Tahoma"/>
            <family val="2"/>
          </rPr>
          <t>#03_2_I36#</t>
        </r>
      </text>
    </comment>
    <comment ref="I37" authorId="0" shapeId="0" xr:uid="{A24398E5-F35C-4D9A-B4E1-D7F3026F0359}">
      <text>
        <r>
          <rPr>
            <sz val="9"/>
            <color indexed="8"/>
            <rFont val="Tahoma"/>
            <family val="2"/>
          </rPr>
          <t>#03_2_I37#</t>
        </r>
      </text>
    </comment>
    <comment ref="I38" authorId="0" shapeId="0" xr:uid="{CCA53979-FD2F-4C25-A07D-2DE44C57430E}">
      <text>
        <r>
          <rPr>
            <sz val="9"/>
            <color indexed="8"/>
            <rFont val="Tahoma"/>
            <family val="2"/>
          </rPr>
          <t>#03_2_I38#</t>
        </r>
      </text>
    </comment>
    <comment ref="I39" authorId="0" shapeId="0" xr:uid="{AD9EE1C0-981C-45D0-BE23-7E5BFA8F2A38}">
      <text>
        <r>
          <rPr>
            <sz val="9"/>
            <color indexed="8"/>
            <rFont val="Tahoma"/>
            <family val="2"/>
          </rPr>
          <t>#03_2_I39#</t>
        </r>
      </text>
    </comment>
    <comment ref="I40" authorId="0" shapeId="0" xr:uid="{A6DE8884-1F26-4239-B3A7-6C5DFFDC26C2}">
      <text>
        <r>
          <rPr>
            <sz val="9"/>
            <color indexed="8"/>
            <rFont val="Tahoma"/>
            <family val="2"/>
          </rPr>
          <t>#03_2_I40#</t>
        </r>
      </text>
    </comment>
    <comment ref="I41" authorId="0" shapeId="0" xr:uid="{328F9BEB-045E-4D43-B375-0A12EA2331B3}">
      <text>
        <r>
          <rPr>
            <sz val="9"/>
            <color indexed="8"/>
            <rFont val="Tahoma"/>
            <family val="2"/>
          </rPr>
          <t>#03_2_I41#</t>
        </r>
      </text>
    </comment>
    <comment ref="I42" authorId="0" shapeId="0" xr:uid="{6EBC5242-01E9-4863-82BA-E442D0925078}">
      <text>
        <r>
          <rPr>
            <sz val="9"/>
            <color indexed="8"/>
            <rFont val="Tahoma"/>
            <family val="2"/>
          </rPr>
          <t>#03_2_I42#</t>
        </r>
      </text>
    </comment>
    <comment ref="I43" authorId="0" shapeId="0" xr:uid="{E86A7ED8-EB0B-486D-9936-71271D910E9C}">
      <text>
        <r>
          <rPr>
            <sz val="9"/>
            <color indexed="8"/>
            <rFont val="Tahoma"/>
            <family val="2"/>
          </rPr>
          <t>#03_2_I43#</t>
        </r>
      </text>
    </comment>
    <comment ref="I44" authorId="0" shapeId="0" xr:uid="{92C2F454-D096-4461-9E4E-EBEA949832A8}">
      <text>
        <r>
          <rPr>
            <sz val="9"/>
            <color indexed="8"/>
            <rFont val="Tahoma"/>
            <family val="2"/>
          </rPr>
          <t>#03_2_I44#</t>
        </r>
      </text>
    </comment>
    <comment ref="I45" authorId="0" shapeId="0" xr:uid="{618B8972-3B03-44A3-B642-1C614C2AD1D9}">
      <text>
        <r>
          <rPr>
            <sz val="9"/>
            <color indexed="8"/>
            <rFont val="Tahoma"/>
            <family val="2"/>
          </rPr>
          <t>#03_2_I45#</t>
        </r>
      </text>
    </comment>
    <comment ref="I53" authorId="0" shapeId="0" xr:uid="{BF148417-2624-49F1-92A0-F60182AABAD4}">
      <text>
        <r>
          <rPr>
            <sz val="9"/>
            <color indexed="8"/>
            <rFont val="Tahoma"/>
            <family val="2"/>
          </rPr>
          <t>#03_2_I53#</t>
        </r>
      </text>
    </comment>
    <comment ref="I55" authorId="0" shapeId="0" xr:uid="{78C9CCF0-BD28-4456-B961-F3F86C61340A}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5A431831-605B-466E-99DB-D2D87D460CD5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6F5C7C93-8752-47A2-A48C-58C90302EDD1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CC0AB514-6CA1-48F9-9D11-152746D28A27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52F613F9-25DF-4514-B5B4-5D9EDBD4BE1E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6C78CF24-6DAB-4480-94CA-EBC2643E8137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3553B4BA-E282-4DF4-9787-A33341D8FA93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5CE63FD6-62A4-4756-9B5A-ED274F6102B3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8E0788BD-73A5-4F90-83CB-CB01389C71A4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90DC6D3D-60E9-4E93-994B-7F9B605A32D7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814E7F80-95D6-4E3D-BC76-B8BAE9C843C7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B93A673E-1741-444A-A7B1-0D8FD560D21B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B3D66FD6-94D6-4CC7-A9FB-15A0A537CB9C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C4D19758-52BC-4954-B9F7-B16F1CDFB9D1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92C16205-671F-48FE-A37E-D977B7FED79F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5FF2C838-26FF-4A46-9432-2E172A733C85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EB11324D-1874-4F3A-A388-511F2955A8A7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4D84971A-DF0E-4481-88DA-B804231E0BA6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BD416FFB-45B9-4C84-BE7D-D67BCCA8F59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489173FB-51C3-474C-943D-50F34F6452EA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6AFF85C9-913E-4CDF-8E72-D3C58EF153AD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783AAFC3-2857-46E1-A45A-67B8A5607EE3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32D863DA-4267-4A87-BC5D-99511742C21A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B9461B75-3EE9-4CDC-A802-22B12AEC8358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24EE7103-FFBB-4E60-BC88-5923929A0BB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A047005E-F8FA-4096-A33E-E7B9A157EF97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52E71F55-BAF0-488C-A956-80689C2F0971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D086CBA3-BCE4-4D8D-AE03-767F42D3AA6F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02261148-46FE-4001-9DE9-06C03E1302AC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88B9E53D-DD18-4BF8-807B-B950B5E08E84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E0199F93-2050-48AD-8E72-008A293E8061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6C8463F9-EC0E-40C4-8EF3-B92DE47E9771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EDD6DF29-DB80-446F-9453-BB89270CB3B1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69FE1DC2-B208-4FAB-A660-74B4A271BB2B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204879AA-9663-4631-AD90-344E39E7D956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29C6604B-0770-4D63-807D-2555C6DEC0C2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7040E5E3-A3BD-4D99-800C-EFB7482FFFDD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3DAAA478-297D-4DD3-A7CE-9910BFD9BF2B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74484F07-046A-4D8C-B5A0-34B4902EC015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C6450ECB-2E93-47EE-B30F-702FA3BC9ABA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ABEDAED8-2E9F-46B2-A03C-BE898C0F8437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FD2F8952-EE2F-4F05-AF8E-4DD4F9055018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06E58D19-3A9D-4770-BF57-3375EB99BCDC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AFBFA662-B932-4E7A-84F1-8AEAC4CA2BCE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DDEB7FFC-2025-49E8-9537-9E421D3F0242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EA47CDFF-7C8E-48CC-9AAF-D835F4440177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D5DB1130-6617-4FC0-910F-F94157BF0BCF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7BE25965-8572-4EC0-A0CA-E933873B2357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B701FF5E-C3B2-45C2-9EA4-7AFAF79FFBA6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EE6BE035-8D5A-4842-9879-631B78A21409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74E3FC45-A6DA-4561-9AE8-A9C30A2C34B8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8B25037D-05D2-4792-B6C2-C88B0DBBD541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723FF746-E19C-4F93-9E7E-E64890BDAE61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DD1A61B7-7527-40FD-9C36-640D4D30293A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EFBE0EA9-2588-4082-AA33-825391FE328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EE7B1067-4317-4498-9343-DE4B88AD1E49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BC4F210B-E3D7-4D8D-A429-C3D14DF72DCF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4CC0B0F1-8B4C-42CF-B279-BEAD365AE1D9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3BE5BE1E-FCEB-44B7-8931-31E9A185FDB4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E1B68588-509E-484E-8307-202810FF679D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3A0D01FD-9268-45F4-9BCE-702E3C58E2E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99945304-E053-49EA-856E-EDB53E158B86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EC613174-380C-45D7-9B0F-2E08642D1FD6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9B59C2C3-EB14-4D86-A69F-2EDB8E96DDD6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2702E0B6-8068-479C-9B9C-C03DD4BCB4CA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CB439AC4-46B7-4881-9A96-007CAB0FCB5A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685763AE-A1C2-462F-BA61-4006861D39C3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FC24D185-7E7B-4A1B-9546-4399FBEAD451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684BA48C-0A1B-48C7-960D-7BBAB1893676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573FBFE8-F136-42D1-A210-59A7E14475F4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6F4099A2-9792-42A4-ADB6-DFC2C2A314ED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0CBC157F-6848-47C0-99E0-ED2CB0835665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47350F90-E431-4C6B-9D31-4224EB867347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74C3F287-614E-4D2E-9CD5-226BCBF2021A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93ABB21B-945B-47BD-8CB5-93728D388A89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9A074D60-43EB-42C1-832F-C54B2DDCFB83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4C86484F-E174-4B6A-A93A-1029D31E30B2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4E338B5A-D405-448B-8E03-DF24A55F750C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80B815F0-E62D-4FB8-8449-B718BB79E848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EF8B59B3-07C4-40B0-B0EF-18DDECAEA2F1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6086193C-1FA3-4D5D-992B-3E6B60F00F1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<sst xmlns="http://schemas.openxmlformats.org/spreadsheetml/2006/main" count="508" uniqueCount="281">
  <si>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</si>
  <si>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</si>
  <si>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</si>
  <si>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</si>
  <si>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Klaipėdos rajono savivaldybės visuomenės sveikatos biuras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</si>
  <si>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</si>
  <si>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</si>
  <si>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</si>
  <si>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>PAGAL  2022-09-30 D. DUOMENIS</t>
  </si>
  <si>
    <t>(data)</t>
  </si>
  <si>
    <t>Pateikimo valiuta ir tikslumas: eurais arba tūkstančiais eurų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</si>
  <si>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</si>
  <si>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</si>
  <si>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</si>
  <si>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</si>
  <si>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</si>
  <si>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</si>
  <si>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</si>
  <si>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</si>
  <si>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</si>
  <si>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</si>
  <si>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</si>
  <si>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</si>
  <si>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</si>
  <si>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</si>
  <si>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</si>
  <si>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</si>
  <si>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</si>
  <si>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</si>
  <si>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</si>
  <si>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</si>
  <si>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</si>
  <si>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</si>
  <si>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</si>
  <si>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</si>
  <si>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</si>
  <si>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</si>
  <si>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</si>
  <si>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</si>
  <si>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</si>
  <si>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</si>
  <si>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</si>
  <si>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</si>
  <si>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</si>
  <si>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</si>
  <si>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</si>
  <si>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</si>
  <si>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</si>
  <si>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</si>
  <si>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</si>
  <si>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</si>
  <si>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</si>
  <si>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</si>
  <si>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</si>
  <si>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</si>
  <si>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</si>
  <si>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</si>
  <si>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</si>
  <si>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</si>
  <si>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</si>
  <si>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</si>
  <si>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</si>
  <si>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</si>
  <si>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</si>
  <si>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</si>
  <si>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</si>
  <si>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</si>
  <si>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</si>
  <si>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</si>
  <si>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</si>
  <si>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</si>
  <si>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</si>
  <si>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</si>
  <si>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</si>
  <si>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</si>
  <si>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</si>
  <si>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</si>
  <si>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</si>
  <si>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</si>
  <si>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</si>
  <si>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</si>
  <si>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</si>
  <si>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</si>
  <si>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</si>
  <si>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</si>
  <si>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</si>
  <si>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</si>
  <si>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</si>
  <si>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</si>
  <si>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</si>
  <si>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</si>
  <si>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</si>
  <si>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</si>
  <si>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</si>
  <si>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</si>
  <si>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</si>
  <si>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</si>
  <si>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</si>
  <si>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</si>
  <si>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</si>
  <si>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</si>
  <si>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</si>
  <si>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</si>
  <si>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</si>
  <si>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</si>
  <si>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</si>
  <si>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</si>
  <si>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</si>
  <si>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</si>
  <si>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</si>
  <si>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</si>
  <si>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</si>
  <si>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</si>
  <si>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</si>
  <si>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</si>
  <si>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</si>
  <si>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</si>
  <si>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</si>
  <si>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</si>
  <si>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</si>
  <si>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</si>
  <si>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</si>
  <si>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</si>
  <si>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</si>
  <si>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</si>
  <si>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</si>
  <si>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</si>
  <si>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</si>
  <si>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</si>
  <si>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</si>
  <si>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</si>
  <si>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</si>
  <si>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</si>
  <si>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</si>
  <si>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Neringa Tarvydienė</t>
  </si>
  <si>
    <t>(viešojo sektoriaus subjekto vadovo arba jo įgalioto administracijos vadovo pareigų pavadinimas)</t>
  </si>
  <si>
    <t>(parašas)</t>
  </si>
  <si>
    <t>(vardas ir pavardė)</t>
  </si>
  <si>
    <t>Centralizuotos biudžetinių įstaigų buhalterinės apskaitos skyriaus vedėja</t>
  </si>
  <si>
    <t>Viktorija Kaprizkina</t>
  </si>
  <si>
    <t xml:space="preserve">(ataskaitą parengusio asmens pareigų pavadinimas)                   </t>
  </si>
  <si>
    <t xml:space="preserve">Rengėjas :  vaiva.sungaile@krcb.lt
Tel.: +37066080568; </t>
  </si>
  <si>
    <t xml:space="preserve">Rengėjas :  vaiva.sungaile@krcb.lt
Tel.: +37066080568	</t>
  </si>
  <si>
    <t xml:space="preserve">  (parašas)</t>
  </si>
  <si>
    <t xml:space="preserve">vyriausiasis buhalteris (buhalteris)                                                                                      </t>
  </si>
  <si>
    <t xml:space="preserve">Centralizuotos biudžetinių įstaigų buhalterinės apskaitos skyriaus vedėja                		</t>
  </si>
  <si>
    <t xml:space="preserve">(viešojo sektoriaus subjekto vadovas arba jo įgaliotas administracijos vadovas)                           </t>
  </si>
  <si>
    <t>TENKANTIS MAŽUMOS DALIAI</t>
  </si>
  <si>
    <t>TENKANTIS KONTROLIUOJANČIAJAM SUBJEKTUI</t>
  </si>
  <si>
    <t>GRYNASIS PERVIRŠIS AR DEFICITAS</t>
  </si>
  <si>
    <t>J.</t>
  </si>
  <si>
    <t>NUOSAVYBĖS METODO ĮTAKA</t>
  </si>
  <si>
    <t>GRYNASIS PERVIRŠIS AR DEFICITAS PRIEŠ NUOSAVYBĖS METODO ĮTAKĄ</t>
  </si>
  <si>
    <t>H.</t>
  </si>
  <si>
    <t>PELNO MOKESTIS</t>
  </si>
  <si>
    <t>APSKAITOS POLITIKOS KEITIMO IR ESMINIŲ APSKAITOS KLAIDŲ TAISYMO ĮTAKA</t>
  </si>
  <si>
    <t>FINANSINĖS IR INVESTICINĖS VEIKLOS REZULTATAS</t>
  </si>
  <si>
    <t>KITOS VEIKLOS SĄNAUDOS</t>
  </si>
  <si>
    <t>Kitos veiklos sąnaudos</t>
  </si>
  <si>
    <t xml:space="preserve">III. </t>
  </si>
  <si>
    <t>PERVESTINOS Į BIUDŽETĄ KITOS VEIKLOS PAJAMOS</t>
  </si>
  <si>
    <t>KITOS VEIKLOS PAJAMOS</t>
  </si>
  <si>
    <t>Kitos veiklos pajamos</t>
  </si>
  <si>
    <t xml:space="preserve">I. </t>
  </si>
  <si>
    <t>KITOS VEIKLOS REZULTATAS</t>
  </si>
  <si>
    <t>PAGRINDINĖS VEIKLOS PERVIRŠIS AR DEFICITAS</t>
  </si>
  <si>
    <t>KITOS</t>
  </si>
  <si>
    <t xml:space="preserve">Kitos </t>
  </si>
  <si>
    <t>XIV.</t>
  </si>
  <si>
    <t>KITŲ PASLAUGŲ</t>
  </si>
  <si>
    <t>kitų paslaugų</t>
  </si>
  <si>
    <t>XIII.</t>
  </si>
  <si>
    <t>FINANSAVIMO</t>
  </si>
  <si>
    <t>finansavimo</t>
  </si>
  <si>
    <t>XII.</t>
  </si>
  <si>
    <t>NUOMOS</t>
  </si>
  <si>
    <t>nuomos</t>
  </si>
  <si>
    <t>XI.</t>
  </si>
  <si>
    <t>SOCIALINIŲ IŠMOKŲ</t>
  </si>
  <si>
    <t>socialinių išmokų</t>
  </si>
  <si>
    <t>X.</t>
  </si>
  <si>
    <t>SUNAUDOTŲ IR PARDUOTŲ ATSARGŲ SAVIKAINA</t>
  </si>
  <si>
    <t>IX.</t>
  </si>
  <si>
    <t>NUVERTĖJIMO IR NURAŠYTŲ SUMŲ</t>
  </si>
  <si>
    <t>VIII.</t>
  </si>
  <si>
    <t>PAPRASTOJO REMONTO IR EKSPLOATAVIMO</t>
  </si>
  <si>
    <t>PAPRASTOJO Remonto IR EKSPLOATAVIMO</t>
  </si>
  <si>
    <t>VII.</t>
  </si>
  <si>
    <t>KVALIFIKACIJOS KĖLIMO</t>
  </si>
  <si>
    <t xml:space="preserve">Kvalifikacijos kėlimo </t>
  </si>
  <si>
    <t>VI.</t>
  </si>
  <si>
    <t>TRANSPORTO</t>
  </si>
  <si>
    <t xml:space="preserve">Transporto </t>
  </si>
  <si>
    <t>KOMANDIRUOČIŲ</t>
  </si>
  <si>
    <t xml:space="preserve">Komandiruočių </t>
  </si>
  <si>
    <t>KOMUNALINIŲ PASLAUGŲ IR RYŠIŲ</t>
  </si>
  <si>
    <t>KOMUNALINIŲ PASLAUGŲ IR ryšių</t>
  </si>
  <si>
    <t>NUSIDĖVĖJIMO IR AMORTIZACIJOS</t>
  </si>
  <si>
    <t>Nusidėvėjimo ir amortizacijos</t>
  </si>
  <si>
    <t>DARBO UŽMOKESČIO IR SOCIALINIO DRAUDIMO</t>
  </si>
  <si>
    <t xml:space="preserve">Darbo užmokesčio ir socialinio draudimo </t>
  </si>
  <si>
    <t>PAGRINDINĖS VEIKLOS SĄNAUDOS</t>
  </si>
  <si>
    <t>Pervestinų pagrindinės veiklos kitų pajamų suma</t>
  </si>
  <si>
    <t>III.2.</t>
  </si>
  <si>
    <t>Pagrindinės veiklos kitos pajamos</t>
  </si>
  <si>
    <t>III.1.</t>
  </si>
  <si>
    <t xml:space="preserve">PAGRINDINĖS VEIKLOS KITOS PAJAMOS </t>
  </si>
  <si>
    <t>MOKESČIŲ IR SOCIALINIŲ ĮMOKŲ PAJAMOS</t>
  </si>
  <si>
    <t>Iš kitų finansavimo šaltinių</t>
  </si>
  <si>
    <t>I.4.</t>
  </si>
  <si>
    <t>Iš ES, užsienio valstybių ir tarptautinių organizacijų lėšų</t>
  </si>
  <si>
    <t>I.3.</t>
  </si>
  <si>
    <t xml:space="preserve">Iš savivaldybių biudžetų </t>
  </si>
  <si>
    <t>I.2.</t>
  </si>
  <si>
    <t>I.1.</t>
  </si>
  <si>
    <t>FINANSAVIMO PAJAMOS</t>
  </si>
  <si>
    <t>PAGRINDINĖS VEIKLOS PAJAMOS</t>
  </si>
  <si>
    <t>Praėjęs ataskaitinis laikotarpis</t>
  </si>
  <si>
    <t>Ataskaitinis laikotarpis</t>
  </si>
  <si>
    <t>Pastabos Nr.</t>
  </si>
  <si>
    <t>VEIKLOS REZULTATŲ ATASKAITA</t>
  </si>
  <si>
    <t>arba konsoliduotąją veiklos rezultatų ataskaitą,  kodas, adresas)</t>
  </si>
  <si>
    <t>(viešojo sektoriaus subjekto, parengusio veiklos rezultatų ataskaitą</t>
  </si>
  <si>
    <t>(viešojo sektoriaus subjekto arba viešojo sektoriaus subjektų grupės pavadinimas)</t>
  </si>
  <si>
    <t>(įskaitant socialinės apsaugos fondus), veiklos rezultatų ataskaitos forma)</t>
  </si>
  <si>
    <t>(Žemesniojo lygio viešojo sektoriaus subjektų, išskyrus mokesčių fondus ir išteklių fondus</t>
  </si>
  <si>
    <t>3-iojo VSAFAS „Veiklos rezultatų ataskaita“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</si>
  <si>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</si>
  <si>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Iš viso finansavimo sumų</t>
  </si>
  <si>
    <t>5.</t>
  </si>
  <si>
    <t>kitoms išlaidoms kompensuoti</t>
  </si>
  <si>
    <t>4.2.</t>
  </si>
  <si>
    <t>nepiniginiam turtui įsigyti</t>
  </si>
  <si>
    <t>4.1.</t>
  </si>
  <si>
    <t>Iš kitų šaltinių:</t>
  </si>
  <si>
    <t>4.</t>
  </si>
  <si>
    <t>3.2.</t>
  </si>
  <si>
    <t>3.1.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</si>
  <si>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</si>
  <si>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</t>
  </si>
  <si>
    <t>2.2.</t>
  </si>
  <si>
    <t>2.1.</t>
  </si>
  <si>
    <t>Iš savivaldybės biudžeto (išskyrus  savivaldybės biudžeto asignavimų  dalį, gautą  iš Europos Sąjungos, užsienio valstybių ir tarptautinių organizacijų):</t>
  </si>
  <si>
    <t>2.</t>
  </si>
  <si>
    <t>1.2.</t>
  </si>
  <si>
    <t>1.1.</t>
  </si>
  <si>
    <t>Iš valstybės biudžeto (išskyrus valstybės biudžeto asignavimų dalį, gautą  iš Europos Sąjungos, užsienio valstybių ir tarptautinių organizacijų):</t>
  </si>
  <si>
    <t>1.</t>
  </si>
  <si>
    <t>11</t>
  </si>
  <si>
    <t xml:space="preserve"> Finansavimo sumų (gautinų) pasikeitimas</t>
  </si>
  <si>
    <t>Finansavimo sumos (grąžintos)</t>
  </si>
  <si>
    <t>Finansavimo sumų sumažėjimas dėl jų perdavimo ne viešojo sektoriaus subjektams</t>
  </si>
  <si>
    <t>Finansavimo sumų sumažėjimas dėl jų panaudojimo savo veiklai</t>
  </si>
  <si>
    <t>Finansavimo sumų sumažėjimas dėl turto pardavimo</t>
  </si>
  <si>
    <t>Perduota kitiems viešojo sektoriaus subjektams</t>
  </si>
  <si>
    <t>Neatlygintinai gautas turtas</t>
  </si>
  <si>
    <t>Finansavimo sumų pergrupavimas*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</si>
  <si>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</si>
  <si>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likutis ataskaitinio laikotarpio pabaigoje</t>
  </si>
  <si>
    <t>Per ataskaitinį laikotarpį</t>
  </si>
  <si>
    <t>Finansavimo sumų likutis ataskaitinio laikotarpio pradžioje</t>
  </si>
  <si>
    <t>Finansavimo sumos</t>
  </si>
  <si>
    <t>FINANSAVIMO SUMOS PAGAL ŠALTINĮ, TIKSLINĘ PASKIRTĮ IR JŲ POKYČIAI PER ATASKAITINĮ LAIKOTARPĮ</t>
  </si>
  <si>
    <t>finansinių ataskaitų aiškinamajame rašte forma)</t>
  </si>
  <si>
    <t>(Informacijos apie finansavimo sumas pagal šaltinį, tikslinę paskirtį ir jų pokyčius per ataskaitinį laikotarpį pateikimo žemesniojo lygio</t>
  </si>
  <si>
    <t xml:space="preserve">                                      4 priedas</t>
  </si>
  <si>
    <t xml:space="preserve">                                     20-ojo VSAFAS „Finansavimo sumos“</t>
  </si>
  <si>
    <t>P03</t>
  </si>
  <si>
    <t>P04</t>
  </si>
  <si>
    <t>P08</t>
  </si>
  <si>
    <t>P09</t>
  </si>
  <si>
    <t>P10</t>
  </si>
  <si>
    <t>P11</t>
  </si>
  <si>
    <t>P12</t>
  </si>
  <si>
    <t>P17</t>
  </si>
  <si>
    <t>P18</t>
  </si>
  <si>
    <t>P21</t>
  </si>
  <si>
    <t>P22</t>
  </si>
  <si>
    <t>P13</t>
  </si>
  <si>
    <t>2022-11-03  Nr.____</t>
  </si>
  <si>
    <t>300624344, Klaipėdos g.11, Gargždai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</si>
</sst>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</font>
    <font>
      <sz val="9"/>
      <name val="Times New Roman"/>
      <family val="1"/>
      <charset val="186"/>
    </font>
    <font>
      <b/>
      <sz val="10"/>
      <name val="Arial"/>
      <family val="2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0"/>
      <color indexed="8"/>
      <name val="Times New Roman"/>
      <family val="1"/>
    </font>
    <font>
      <sz val="10"/>
      <color indexed="8"/>
      <name val="Times New Roman Baltic"/>
    </font>
    <font>
      <sz val="9"/>
      <color indexed="8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</font>
    <font>
      <b/>
      <sz val="12"/>
      <name val="Times New Roman"/>
      <family val="1"/>
      <charset val="186"/>
    </font>
    <font>
      <b/>
      <sz val="12"/>
      <name val="Arial"/>
      <family val="2"/>
    </font>
    <font>
      <i/>
      <sz val="11"/>
      <name val="TimesNewRoman,Bold"/>
    </font>
    <font>
      <sz val="11"/>
      <name val="TimesNewRoman,Bold"/>
    </font>
    <font>
      <u/>
      <sz val="11"/>
      <name val="TimesNewRoman,Bold"/>
      <charset val="186"/>
    </font>
    <font>
      <b/>
      <sz val="11"/>
      <name val="TimesNewRoman,Bold"/>
    </font>
    <font>
      <sz val="12"/>
      <name val="TimesNewRoman,Bold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Fill="0" applyProtection="0"/>
    <xf numFmtId="0" fontId="30" fillId="0" borderId="0"/>
    <xf numFmtId="0" fontId="43" fillId="0" borderId="0"/>
  </cellStyleXfs>
  <cellXfs count="210">
    <xf numFmtId="0" fontId="0" fillId="0" borderId="0" xfId="0"/>
    <xf numFmtId="0" fontId="19" fillId="33" borderId="0" xfId="0" applyFont="1" applyFill="1" applyAlignment="1">
      <alignment vertical="center"/>
    </xf>
    <xf numFmtId="0" fontId="21" fillId="0" borderId="0" xfId="0" applyFont="1"/>
    <xf numFmtId="0" fontId="23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30" fillId="0" borderId="0" xfId="43" applyAlignment="1">
      <alignment vertical="center"/>
    </xf>
    <xf numFmtId="0" fontId="31" fillId="0" borderId="0" xfId="43" applyFont="1" applyAlignment="1">
      <alignment vertical="center"/>
    </xf>
    <xf numFmtId="0" fontId="19" fillId="0" borderId="0" xfId="43" applyFont="1" applyAlignment="1">
      <alignment horizontal="center" vertical="top" wrapText="1"/>
    </xf>
    <xf numFmtId="0" fontId="33" fillId="0" borderId="0" xfId="43" applyFont="1" applyAlignment="1">
      <alignment horizontal="center" vertical="top" wrapText="1"/>
    </xf>
    <xf numFmtId="0" fontId="33" fillId="0" borderId="0" xfId="43" applyFont="1" applyAlignment="1">
      <alignment horizontal="left" vertical="top" wrapText="1"/>
    </xf>
    <xf numFmtId="0" fontId="19" fillId="0" borderId="0" xfId="43" applyFont="1" applyAlignment="1">
      <alignment vertical="center" wrapText="1"/>
    </xf>
    <xf numFmtId="0" fontId="30" fillId="0" borderId="0" xfId="43" applyAlignment="1">
      <alignment vertical="center" wrapText="1"/>
    </xf>
    <xf numFmtId="0" fontId="38" fillId="0" borderId="0" xfId="43" applyFont="1" applyAlignment="1">
      <alignment horizontal="center" vertical="center"/>
    </xf>
    <xf numFmtId="0" fontId="32" fillId="0" borderId="0" xfId="43" applyFont="1" applyAlignment="1">
      <alignment vertical="center"/>
    </xf>
    <xf numFmtId="0" fontId="33" fillId="0" borderId="0" xfId="43" applyFont="1" applyAlignment="1">
      <alignment vertical="center"/>
    </xf>
    <xf numFmtId="0" fontId="32" fillId="0" borderId="0" xfId="43" applyFont="1" applyAlignment="1">
      <alignment horizontal="left" vertical="center"/>
    </xf>
    <xf numFmtId="0" fontId="33" fillId="0" borderId="0" xfId="44" applyFont="1" applyAlignment="1">
      <alignment vertical="center"/>
    </xf>
    <xf numFmtId="0" fontId="33" fillId="0" borderId="0" xfId="44" applyFont="1" applyAlignment="1">
      <alignment horizontal="center" vertical="center"/>
    </xf>
    <xf numFmtId="0" fontId="19" fillId="33" borderId="0" xfId="44" applyFont="1" applyFill="1" applyAlignment="1">
      <alignment vertical="center" wrapText="1"/>
    </xf>
    <xf numFmtId="0" fontId="44" fillId="0" borderId="0" xfId="44" applyFont="1"/>
    <xf numFmtId="0" fontId="43" fillId="0" borderId="0" xfId="44"/>
    <xf numFmtId="4" fontId="33" fillId="0" borderId="0" xfId="44" applyNumberFormat="1" applyFont="1" applyAlignment="1">
      <alignment vertical="center"/>
    </xf>
    <xf numFmtId="4" fontId="46" fillId="0" borderId="0" xfId="44" applyNumberFormat="1" applyFont="1" applyAlignment="1">
      <alignment vertical="center"/>
    </xf>
    <xf numFmtId="0" fontId="45" fillId="0" borderId="0" xfId="44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20" fillId="33" borderId="0" xfId="0" applyFont="1" applyFill="1" applyAlignment="1">
      <alignment horizontal="left" vertical="center" wrapText="1"/>
    </xf>
    <xf numFmtId="2" fontId="19" fillId="33" borderId="14" xfId="0" applyNumberFormat="1" applyFont="1" applyFill="1" applyBorder="1" applyAlignment="1">
      <alignment horizontal="right" vertical="center"/>
    </xf>
    <xf numFmtId="0" fontId="19" fillId="33" borderId="14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2" fontId="20" fillId="33" borderId="14" xfId="0" applyNumberFormat="1" applyFont="1" applyFill="1" applyBorder="1" applyAlignment="1">
      <alignment horizontal="right" vertical="center"/>
    </xf>
    <xf numFmtId="16" fontId="19" fillId="33" borderId="14" xfId="0" applyNumberFormat="1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left" vertical="center" wrapText="1"/>
    </xf>
    <xf numFmtId="0" fontId="20" fillId="33" borderId="19" xfId="0" applyFont="1" applyFill="1" applyBorder="1" applyAlignment="1">
      <alignment horizontal="left" vertical="center"/>
    </xf>
    <xf numFmtId="2" fontId="19" fillId="33" borderId="20" xfId="0" applyNumberFormat="1" applyFont="1" applyFill="1" applyBorder="1" applyAlignment="1">
      <alignment horizontal="right" vertical="center"/>
    </xf>
    <xf numFmtId="0" fontId="20" fillId="33" borderId="16" xfId="0" applyFont="1" applyFill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horizontal="left" vertical="center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left" vertical="center"/>
    </xf>
    <xf numFmtId="0" fontId="19" fillId="33" borderId="22" xfId="0" applyFont="1" applyFill="1" applyBorder="1" applyAlignment="1">
      <alignment horizontal="left" vertical="center"/>
    </xf>
    <xf numFmtId="0" fontId="19" fillId="33" borderId="19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/>
    </xf>
    <xf numFmtId="0" fontId="19" fillId="33" borderId="23" xfId="0" applyFont="1" applyFill="1" applyBorder="1" applyAlignment="1">
      <alignment horizontal="left" vertical="center" wrapText="1"/>
    </xf>
    <xf numFmtId="0" fontId="19" fillId="33" borderId="23" xfId="0" applyFont="1" applyFill="1" applyBorder="1" applyAlignment="1">
      <alignment horizontal="left" vertical="center"/>
    </xf>
    <xf numFmtId="0" fontId="19" fillId="33" borderId="20" xfId="0" applyFont="1" applyFill="1" applyBorder="1" applyAlignment="1">
      <alignment horizontal="left" vertical="center"/>
    </xf>
    <xf numFmtId="0" fontId="19" fillId="33" borderId="17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/>
    </xf>
    <xf numFmtId="0" fontId="20" fillId="33" borderId="18" xfId="0" applyFont="1" applyFill="1" applyBorder="1" applyAlignment="1">
      <alignment horizontal="left" vertical="center"/>
    </xf>
    <xf numFmtId="0" fontId="19" fillId="0" borderId="16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25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33" borderId="23" xfId="0" applyFont="1" applyFill="1" applyBorder="1" applyAlignment="1">
      <alignment horizontal="center" vertical="center" wrapText="1"/>
    </xf>
    <xf numFmtId="0" fontId="26" fillId="33" borderId="16" xfId="0" applyFont="1" applyFill="1" applyBorder="1" applyAlignment="1">
      <alignment horizontal="left" vertical="center" wrapText="1"/>
    </xf>
    <xf numFmtId="0" fontId="26" fillId="33" borderId="17" xfId="0" applyFont="1" applyFill="1" applyBorder="1" applyAlignment="1">
      <alignment horizontal="left"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/>
    </xf>
    <xf numFmtId="0" fontId="20" fillId="33" borderId="17" xfId="0" applyFont="1" applyFill="1" applyBorder="1" applyAlignment="1">
      <alignment horizontal="left" vertical="center" wrapText="1"/>
    </xf>
    <xf numFmtId="0" fontId="20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20" fillId="33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16" fontId="19" fillId="0" borderId="14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 wrapText="1"/>
    </xf>
    <xf numFmtId="49" fontId="19" fillId="33" borderId="17" xfId="0" applyNumberFormat="1" applyFont="1" applyFill="1" applyBorder="1" applyAlignment="1">
      <alignment horizontal="center" vertical="center" wrapText="1"/>
    </xf>
    <xf numFmtId="16" fontId="19" fillId="33" borderId="16" xfId="0" applyNumberFormat="1" applyFont="1" applyFill="1" applyBorder="1" applyAlignment="1">
      <alignment horizontal="center" vertical="center" wrapText="1"/>
    </xf>
    <xf numFmtId="0" fontId="26" fillId="33" borderId="23" xfId="0" applyFont="1" applyFill="1" applyBorder="1" applyAlignment="1">
      <alignment horizontal="left" vertical="center" wrapText="1"/>
    </xf>
    <xf numFmtId="0" fontId="26" fillId="33" borderId="23" xfId="0" applyFont="1" applyFill="1" applyBorder="1" applyAlignment="1">
      <alignment horizontal="left" vertical="center"/>
    </xf>
    <xf numFmtId="49" fontId="20" fillId="33" borderId="17" xfId="0" applyNumberFormat="1" applyFont="1" applyFill="1" applyBorder="1" applyAlignment="1">
      <alignment horizontal="center" vertical="center" wrapText="1"/>
    </xf>
    <xf numFmtId="0" fontId="19" fillId="0" borderId="13" xfId="43" applyFont="1" applyBorder="1" applyAlignment="1">
      <alignment horizontal="left" vertical="center" wrapText="1"/>
    </xf>
    <xf numFmtId="0" fontId="32" fillId="0" borderId="13" xfId="43" applyFont="1" applyBorder="1" applyAlignment="1">
      <alignment vertical="center" wrapText="1"/>
    </xf>
    <xf numFmtId="2" fontId="32" fillId="0" borderId="14" xfId="43" applyNumberFormat="1" applyFont="1" applyBorder="1" applyAlignment="1">
      <alignment horizontal="right" vertical="center"/>
    </xf>
    <xf numFmtId="0" fontId="34" fillId="0" borderId="14" xfId="43" applyFont="1" applyBorder="1" applyAlignment="1">
      <alignment horizontal="center" vertical="center"/>
    </xf>
    <xf numFmtId="0" fontId="32" fillId="0" borderId="14" xfId="43" applyFont="1" applyBorder="1" applyAlignment="1">
      <alignment horizontal="left" vertical="center"/>
    </xf>
    <xf numFmtId="0" fontId="32" fillId="0" borderId="14" xfId="43" applyFont="1" applyBorder="1" applyAlignment="1">
      <alignment vertical="center"/>
    </xf>
    <xf numFmtId="2" fontId="35" fillId="0" borderId="14" xfId="43" applyNumberFormat="1" applyFont="1" applyBorder="1" applyAlignment="1">
      <alignment horizontal="right" vertical="center"/>
    </xf>
    <xf numFmtId="0" fontId="36" fillId="0" borderId="14" xfId="43" applyFont="1" applyBorder="1" applyAlignment="1">
      <alignment horizontal="center" vertical="center"/>
    </xf>
    <xf numFmtId="0" fontId="35" fillId="0" borderId="14" xfId="43" applyFont="1" applyBorder="1" applyAlignment="1">
      <alignment horizontal="left" vertical="center"/>
    </xf>
    <xf numFmtId="0" fontId="35" fillId="0" borderId="14" xfId="43" applyFont="1" applyBorder="1" applyAlignment="1">
      <alignment vertical="center"/>
    </xf>
    <xf numFmtId="2" fontId="32" fillId="33" borderId="20" xfId="43" applyNumberFormat="1" applyFont="1" applyFill="1" applyBorder="1" applyAlignment="1">
      <alignment horizontal="right" vertical="center"/>
    </xf>
    <xf numFmtId="0" fontId="35" fillId="0" borderId="14" xfId="43" applyFont="1" applyBorder="1" applyAlignment="1">
      <alignment horizontal="center" vertical="center"/>
    </xf>
    <xf numFmtId="0" fontId="32" fillId="0" borderId="14" xfId="43" applyFont="1" applyBorder="1" applyAlignment="1">
      <alignment horizontal="center" vertical="center"/>
    </xf>
    <xf numFmtId="0" fontId="32" fillId="0" borderId="14" xfId="43" applyFont="1" applyBorder="1" applyAlignment="1">
      <alignment vertical="center" wrapText="1"/>
    </xf>
    <xf numFmtId="0" fontId="35" fillId="0" borderId="14" xfId="43" applyFont="1" applyBorder="1" applyAlignment="1">
      <alignment vertical="center" wrapText="1"/>
    </xf>
    <xf numFmtId="2" fontId="32" fillId="0" borderId="14" xfId="43" applyNumberFormat="1" applyFont="1" applyBorder="1" applyAlignment="1">
      <alignment horizontal="right" vertical="center" wrapText="1"/>
    </xf>
    <xf numFmtId="0" fontId="35" fillId="0" borderId="14" xfId="43" applyFont="1" applyBorder="1" applyAlignment="1">
      <alignment horizontal="center" vertical="center" wrapText="1"/>
    </xf>
    <xf numFmtId="4" fontId="35" fillId="34" borderId="14" xfId="44" applyNumberFormat="1" applyFont="1" applyFill="1" applyBorder="1" applyAlignment="1">
      <alignment horizontal="center" vertical="center" wrapText="1"/>
    </xf>
    <xf numFmtId="0" fontId="45" fillId="34" borderId="14" xfId="44" applyFont="1" applyFill="1" applyBorder="1" applyAlignment="1">
      <alignment horizontal="left" vertical="center" wrapText="1"/>
    </xf>
    <xf numFmtId="0" fontId="45" fillId="34" borderId="14" xfId="44" applyFont="1" applyFill="1" applyBorder="1" applyAlignment="1">
      <alignment horizontal="center" vertical="center" wrapText="1"/>
    </xf>
    <xf numFmtId="4" fontId="32" fillId="0" borderId="14" xfId="44" applyNumberFormat="1" applyFont="1" applyBorder="1" applyAlignment="1">
      <alignment horizontal="center" vertical="center" wrapText="1"/>
    </xf>
    <xf numFmtId="0" fontId="33" fillId="0" borderId="14" xfId="44" applyFont="1" applyBorder="1" applyAlignment="1">
      <alignment horizontal="left" vertical="center" wrapText="1"/>
    </xf>
    <xf numFmtId="0" fontId="33" fillId="0" borderId="14" xfId="44" applyFont="1" applyBorder="1" applyAlignment="1">
      <alignment horizontal="center" vertical="center" wrapText="1"/>
    </xf>
    <xf numFmtId="0" fontId="19" fillId="0" borderId="14" xfId="44" applyFont="1" applyBorder="1" applyAlignment="1">
      <alignment horizontal="center" vertical="center" wrapText="1"/>
    </xf>
    <xf numFmtId="49" fontId="19" fillId="0" borderId="19" xfId="44" applyNumberFormat="1" applyFont="1" applyBorder="1" applyAlignment="1">
      <alignment horizontal="center" vertical="center" wrapText="1"/>
    </xf>
    <xf numFmtId="0" fontId="45" fillId="0" borderId="15" xfId="44" applyFont="1" applyBorder="1" applyAlignment="1">
      <alignment horizontal="center" vertical="center" wrapText="1"/>
    </xf>
    <xf numFmtId="0" fontId="45" fillId="0" borderId="14" xfId="44" applyFont="1" applyBorder="1" applyAlignment="1">
      <alignment horizontal="center" vertical="center" wrapText="1"/>
    </xf>
    <xf numFmtId="0" fontId="19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wrapText="1"/>
    </xf>
    <xf numFmtId="0" fontId="22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3" borderId="0" xfId="0" applyFont="1" applyFill="1" applyAlignment="1">
      <alignment vertical="center" wrapText="1"/>
    </xf>
    <xf numFmtId="0" fontId="24" fillId="33" borderId="0" xfId="0" applyFont="1" applyFill="1" applyAlignment="1">
      <alignment horizontal="center" vertical="center" wrapText="1"/>
    </xf>
    <xf numFmtId="0" fontId="25" fillId="0" borderId="13" xfId="0" applyFont="1" applyBorder="1" applyAlignment="1">
      <alignment horizontal="right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28" fillId="0" borderId="0" xfId="42" applyFont="1" applyFill="1" applyAlignment="1" applyProtection="1">
      <alignment horizontal="left" wrapText="1"/>
    </xf>
    <xf numFmtId="0" fontId="19" fillId="0" borderId="17" xfId="0" applyFont="1" applyBorder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3" xfId="0" applyFill="1" applyBorder="1" applyAlignment="1">
      <alignment horizontal="center" vertical="center" wrapText="1"/>
    </xf>
    <xf numFmtId="0" fontId="19" fillId="33" borderId="0" xfId="0" applyFont="1" applyFill="1" applyAlignment="1">
      <alignment horizontal="left" vertical="center" wrapText="1"/>
    </xf>
    <xf numFmtId="0" fontId="27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30" fillId="0" borderId="0" xfId="43" applyAlignment="1">
      <alignment horizontal="left" vertical="top" wrapText="1"/>
    </xf>
    <xf numFmtId="0" fontId="35" fillId="0" borderId="0" xfId="43" applyFont="1" applyAlignment="1">
      <alignment horizontal="center" vertical="center"/>
    </xf>
    <xf numFmtId="0" fontId="42" fillId="0" borderId="0" xfId="43" applyFont="1" applyAlignment="1">
      <alignment horizontal="center" vertical="center"/>
    </xf>
    <xf numFmtId="0" fontId="41" fillId="0" borderId="13" xfId="43" applyFont="1" applyBorder="1" applyAlignment="1">
      <alignment horizontal="center" vertical="center"/>
    </xf>
    <xf numFmtId="0" fontId="38" fillId="0" borderId="12" xfId="43" applyFont="1" applyBorder="1" applyAlignment="1">
      <alignment horizontal="center" vertical="center"/>
    </xf>
    <xf numFmtId="0" fontId="38" fillId="0" borderId="0" xfId="43" applyFont="1" applyAlignment="1">
      <alignment horizontal="center" vertical="center"/>
    </xf>
    <xf numFmtId="0" fontId="38" fillId="0" borderId="0" xfId="43" applyFont="1" applyAlignment="1">
      <alignment horizontal="justify" vertical="center"/>
    </xf>
    <xf numFmtId="0" fontId="40" fillId="0" borderId="0" xfId="43" applyFont="1" applyAlignment="1">
      <alignment horizontal="center" vertical="center"/>
    </xf>
    <xf numFmtId="0" fontId="39" fillId="0" borderId="0" xfId="43" applyFont="1" applyAlignment="1">
      <alignment horizontal="center" vertical="center"/>
    </xf>
    <xf numFmtId="0" fontId="37" fillId="0" borderId="0" xfId="43" applyFont="1" applyAlignment="1">
      <alignment horizontal="right" vertical="center"/>
    </xf>
    <xf numFmtId="0" fontId="35" fillId="0" borderId="17" xfId="43" applyFont="1" applyBorder="1" applyAlignment="1">
      <alignment horizontal="center" vertical="center" wrapText="1"/>
    </xf>
    <xf numFmtId="0" fontId="35" fillId="0" borderId="15" xfId="43" applyFont="1" applyBorder="1" applyAlignment="1">
      <alignment horizontal="center" vertical="center" wrapText="1"/>
    </xf>
    <xf numFmtId="0" fontId="35" fillId="0" borderId="16" xfId="43" applyFont="1" applyBorder="1" applyAlignment="1">
      <alignment horizontal="center" vertical="center" wrapText="1"/>
    </xf>
    <xf numFmtId="0" fontId="35" fillId="0" borderId="17" xfId="43" applyFont="1" applyBorder="1" applyAlignment="1">
      <alignment vertical="center" wrapText="1"/>
    </xf>
    <xf numFmtId="0" fontId="35" fillId="0" borderId="16" xfId="43" applyFont="1" applyBorder="1" applyAlignment="1">
      <alignment vertical="center" wrapText="1"/>
    </xf>
    <xf numFmtId="0" fontId="35" fillId="0" borderId="15" xfId="43" applyFont="1" applyBorder="1" applyAlignment="1">
      <alignment vertical="center" wrapText="1"/>
    </xf>
    <xf numFmtId="0" fontId="32" fillId="0" borderId="17" xfId="43" applyFont="1" applyBorder="1" applyAlignment="1">
      <alignment horizontal="left" vertical="center" wrapText="1"/>
    </xf>
    <xf numFmtId="0" fontId="32" fillId="0" borderId="16" xfId="43" applyFont="1" applyBorder="1" applyAlignment="1">
      <alignment horizontal="left" vertical="center" wrapText="1"/>
    </xf>
    <xf numFmtId="0" fontId="32" fillId="0" borderId="15" xfId="43" applyFont="1" applyBorder="1" applyAlignment="1">
      <alignment horizontal="left" vertical="center" wrapText="1"/>
    </xf>
    <xf numFmtId="0" fontId="32" fillId="0" borderId="17" xfId="43" applyFont="1" applyBorder="1" applyAlignment="1">
      <alignment vertical="center" wrapText="1"/>
    </xf>
    <xf numFmtId="0" fontId="32" fillId="0" borderId="16" xfId="43" applyFont="1" applyBorder="1" applyAlignment="1">
      <alignment vertical="center" wrapText="1"/>
    </xf>
    <xf numFmtId="0" fontId="32" fillId="0" borderId="15" xfId="43" applyFont="1" applyBorder="1" applyAlignment="1">
      <alignment vertical="center" wrapText="1"/>
    </xf>
    <xf numFmtId="0" fontId="32" fillId="0" borderId="17" xfId="43" applyFont="1" applyBorder="1" applyAlignment="1">
      <alignment horizontal="left" vertical="center"/>
    </xf>
    <xf numFmtId="0" fontId="32" fillId="0" borderId="16" xfId="43" applyFont="1" applyBorder="1" applyAlignment="1">
      <alignment horizontal="left" vertical="center"/>
    </xf>
    <xf numFmtId="0" fontId="32" fillId="0" borderId="15" xfId="43" applyFont="1" applyBorder="1" applyAlignment="1">
      <alignment horizontal="left" vertical="center"/>
    </xf>
    <xf numFmtId="0" fontId="35" fillId="0" borderId="17" xfId="43" applyFont="1" applyBorder="1" applyAlignment="1">
      <alignment horizontal="left" vertical="center"/>
    </xf>
    <xf numFmtId="0" fontId="35" fillId="0" borderId="16" xfId="43" applyFont="1" applyBorder="1" applyAlignment="1">
      <alignment horizontal="left" vertical="center"/>
    </xf>
    <xf numFmtId="0" fontId="35" fillId="0" borderId="15" xfId="43" applyFont="1" applyBorder="1" applyAlignment="1">
      <alignment horizontal="left" vertical="center"/>
    </xf>
    <xf numFmtId="0" fontId="35" fillId="0" borderId="17" xfId="43" applyFont="1" applyBorder="1" applyAlignment="1">
      <alignment vertical="center"/>
    </xf>
    <xf numFmtId="0" fontId="35" fillId="0" borderId="16" xfId="43" applyFont="1" applyBorder="1" applyAlignment="1">
      <alignment vertical="center"/>
    </xf>
    <xf numFmtId="0" fontId="35" fillId="0" borderId="15" xfId="43" applyFont="1" applyBorder="1" applyAlignment="1">
      <alignment vertical="center"/>
    </xf>
    <xf numFmtId="0" fontId="35" fillId="0" borderId="17" xfId="43" applyFont="1" applyBorder="1" applyAlignment="1">
      <alignment horizontal="left" vertical="center" wrapText="1"/>
    </xf>
    <xf numFmtId="0" fontId="35" fillId="0" borderId="16" xfId="43" applyFont="1" applyBorder="1" applyAlignment="1">
      <alignment horizontal="left" vertical="center" wrapText="1"/>
    </xf>
    <xf numFmtId="0" fontId="35" fillId="0" borderId="15" xfId="43" applyFont="1" applyBorder="1" applyAlignment="1">
      <alignment horizontal="left" vertical="center" wrapText="1"/>
    </xf>
    <xf numFmtId="0" fontId="19" fillId="0" borderId="0" xfId="43" applyFont="1" applyAlignment="1">
      <alignment horizontal="left" vertical="top" wrapText="1"/>
    </xf>
    <xf numFmtId="0" fontId="19" fillId="0" borderId="12" xfId="43" applyFont="1" applyBorder="1" applyAlignment="1">
      <alignment horizontal="center" vertical="top" wrapText="1"/>
    </xf>
    <xf numFmtId="0" fontId="32" fillId="0" borderId="13" xfId="43" applyFont="1" applyBorder="1" applyAlignment="1">
      <alignment horizontal="left" vertical="center" wrapText="1"/>
    </xf>
    <xf numFmtId="0" fontId="30" fillId="0" borderId="13" xfId="43" applyBorder="1" applyAlignment="1">
      <alignment horizontal="center" vertical="center"/>
    </xf>
    <xf numFmtId="0" fontId="32" fillId="0" borderId="10" xfId="43" applyFont="1" applyBorder="1" applyAlignment="1">
      <alignment horizontal="left" vertical="center" wrapText="1"/>
    </xf>
    <xf numFmtId="0" fontId="33" fillId="0" borderId="12" xfId="44" applyFont="1" applyBorder="1" applyAlignment="1">
      <alignment horizontal="left" vertical="center" wrapText="1"/>
    </xf>
    <xf numFmtId="0" fontId="33" fillId="0" borderId="0" xfId="44" applyFont="1" applyAlignment="1">
      <alignment horizontal="left" vertical="center" wrapText="1"/>
    </xf>
    <xf numFmtId="0" fontId="33" fillId="0" borderId="0" xfId="44" applyFont="1" applyAlignment="1">
      <alignment horizontal="left" vertical="top" wrapText="1"/>
    </xf>
    <xf numFmtId="0" fontId="45" fillId="0" borderId="0" xfId="44" applyFont="1" applyAlignment="1">
      <alignment horizontal="center" vertical="center"/>
    </xf>
    <xf numFmtId="0" fontId="45" fillId="0" borderId="20" xfId="44" applyFont="1" applyBorder="1" applyAlignment="1">
      <alignment horizontal="center" vertical="center" wrapText="1"/>
    </xf>
    <xf numFmtId="0" fontId="45" fillId="0" borderId="19" xfId="44" applyFont="1" applyBorder="1" applyAlignment="1">
      <alignment horizontal="center" vertical="center" wrapText="1"/>
    </xf>
    <xf numFmtId="0" fontId="45" fillId="0" borderId="17" xfId="44" applyFont="1" applyBorder="1" applyAlignment="1">
      <alignment horizontal="center" vertical="center" wrapText="1"/>
    </xf>
    <xf numFmtId="0" fontId="45" fillId="0" borderId="16" xfId="44" applyFont="1" applyBorder="1" applyAlignment="1">
      <alignment horizontal="center" vertical="center" wrapText="1"/>
    </xf>
    <xf numFmtId="0" fontId="45" fillId="0" borderId="15" xfId="44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</cellXfs>
  <cellStyles count="45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3" xr:uid="{E1B49AE8-B69F-4689-BA55-2DD1EC7EBD4B}"/>
    <cellStyle name="Įprastas 3" xfId="44" xr:uid="{BA526D57-8EDD-474D-8E25-36214D94FDC1}"/>
    <cellStyle name="Įprastas 9" xfId="42" xr:uid="{00000000-0005-0000-0000-00001A000000}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31C53-5DF3-4F47-B3E0-7CC0C98F95A1}">
  <sheetPr>
    <pageSetUpPr fitToPage="1"/>
  </sheetPr>
  <dimension ref="A1:H119"/>
  <sheetViews>
    <sheetView showGridLines="0" topLeftCell="A5" zoomScaleSheetLayoutView="100" workbookViewId="0">
      <selection activeCell="B10" sqref="B10:H11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7" customWidth="1"/>
    <col min="4" max="4" width="2.7109375" style="7" customWidth="1"/>
    <col min="5" max="5" width="59" style="7" customWidth="1"/>
    <col min="6" max="6" width="7.7109375" style="7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32" t="s">
        <v>0</v>
      </c>
      <c r="C1" s="132"/>
      <c r="D1" s="132"/>
      <c r="E1" s="132"/>
      <c r="F1" s="132"/>
      <c r="G1" s="132"/>
      <c r="H1" s="132"/>
    </row>
    <row r="2" spans="1:8">
      <c r="A2" s="2"/>
      <c r="F2" s="133" t="s">
        <v>1</v>
      </c>
      <c r="G2" s="133"/>
      <c r="H2" s="133"/>
    </row>
    <row r="3" spans="1:8">
      <c r="A3" s="2"/>
      <c r="F3" s="134" t="s">
        <v>2</v>
      </c>
      <c r="G3" s="134"/>
      <c r="H3" s="134"/>
    </row>
    <row r="4" spans="1:8">
      <c r="A4" s="2"/>
    </row>
    <row r="5" spans="1:8">
      <c r="A5" s="2"/>
      <c r="B5" s="135" t="s">
        <v>3</v>
      </c>
      <c r="C5" s="135"/>
      <c r="D5" s="135"/>
      <c r="E5" s="135"/>
      <c r="F5" s="135"/>
      <c r="G5" s="135"/>
      <c r="H5" s="135"/>
    </row>
    <row r="6" spans="1:8">
      <c r="A6" s="2"/>
      <c r="B6" s="135"/>
      <c r="C6" s="135"/>
      <c r="D6" s="135"/>
      <c r="E6" s="135"/>
      <c r="F6" s="135"/>
      <c r="G6" s="135"/>
      <c r="H6" s="135"/>
    </row>
    <row r="7" spans="1:8">
      <c r="A7" s="2"/>
      <c r="B7" s="136" t="s">
        <v>4</v>
      </c>
      <c r="C7" s="136"/>
      <c r="D7" s="136"/>
      <c r="E7" s="136"/>
      <c r="F7" s="136"/>
      <c r="G7" s="136"/>
      <c r="H7" s="136"/>
    </row>
    <row r="8" spans="1:8">
      <c r="A8" s="2"/>
      <c r="B8" s="137" t="s">
        <v>5</v>
      </c>
      <c r="C8" s="137"/>
      <c r="D8" s="137"/>
      <c r="E8" s="137"/>
      <c r="F8" s="137"/>
      <c r="G8" s="137"/>
      <c r="H8" s="137"/>
    </row>
    <row r="9" spans="1:8" ht="12.75" customHeight="1">
      <c r="A9" s="2"/>
      <c r="B9" s="208" t="s">
        <v>280</v>
      </c>
      <c r="C9" s="208"/>
      <c r="D9" s="208"/>
      <c r="E9" s="208"/>
      <c r="F9" s="208"/>
      <c r="G9" s="208"/>
      <c r="H9" s="208"/>
    </row>
    <row r="10" spans="1:8">
      <c r="A10" s="2"/>
      <c r="B10" s="139" t="s">
        <v>6</v>
      </c>
      <c r="C10" s="139"/>
      <c r="D10" s="139"/>
      <c r="E10" s="139"/>
      <c r="F10" s="139"/>
      <c r="G10" s="139"/>
      <c r="H10" s="139"/>
    </row>
    <row r="11" spans="1:8">
      <c r="A11" s="2"/>
      <c r="B11" s="139"/>
      <c r="C11" s="139"/>
      <c r="D11" s="139"/>
      <c r="E11" s="139"/>
      <c r="F11" s="139"/>
      <c r="G11" s="139"/>
      <c r="H11" s="139"/>
    </row>
    <row r="12" spans="1:8">
      <c r="A12" s="2"/>
      <c r="B12" s="140"/>
      <c r="C12" s="140"/>
      <c r="D12" s="140"/>
      <c r="E12" s="140"/>
      <c r="F12" s="140"/>
    </row>
    <row r="13" spans="1:8">
      <c r="A13" s="2"/>
      <c r="B13" s="135" t="s">
        <v>7</v>
      </c>
      <c r="C13" s="135"/>
      <c r="D13" s="135"/>
      <c r="E13" s="135"/>
      <c r="F13" s="135"/>
      <c r="G13" s="135"/>
      <c r="H13" s="135"/>
    </row>
    <row r="14" spans="1:8">
      <c r="A14" s="2"/>
      <c r="B14" s="135" t="s">
        <v>8</v>
      </c>
      <c r="C14" s="135"/>
      <c r="D14" s="135"/>
      <c r="E14" s="135"/>
      <c r="F14" s="135"/>
      <c r="G14" s="135"/>
      <c r="H14" s="135"/>
    </row>
    <row r="15" spans="1:8">
      <c r="A15" s="2"/>
      <c r="B15" s="8"/>
      <c r="C15" s="3"/>
      <c r="D15" s="3"/>
      <c r="E15" s="3"/>
      <c r="F15" s="3"/>
      <c r="G15" s="4"/>
      <c r="H15" s="4"/>
    </row>
    <row r="16" spans="1:8">
      <c r="A16" s="2"/>
      <c r="B16" s="141" t="s">
        <v>279</v>
      </c>
      <c r="C16" s="141"/>
      <c r="D16" s="141"/>
      <c r="E16" s="141"/>
      <c r="F16" s="141"/>
      <c r="G16" s="141"/>
      <c r="H16" s="141"/>
    </row>
    <row r="17" spans="1:8">
      <c r="A17" s="2"/>
      <c r="B17" s="138" t="s">
        <v>9</v>
      </c>
      <c r="C17" s="138"/>
      <c r="D17" s="138"/>
      <c r="E17" s="138"/>
      <c r="F17" s="138"/>
      <c r="G17" s="138"/>
      <c r="H17" s="138"/>
    </row>
    <row r="18" spans="1:8" ht="12.75" customHeight="1">
      <c r="A18" s="2"/>
      <c r="B18" s="8"/>
      <c r="C18" s="6"/>
      <c r="D18" s="6"/>
      <c r="E18" s="142" t="s">
        <v>10</v>
      </c>
      <c r="F18" s="142"/>
      <c r="G18" s="142"/>
      <c r="H18" s="142"/>
    </row>
    <row r="19" spans="1:8" ht="67.5" customHeight="1">
      <c r="A19" s="2"/>
      <c r="B19" s="99" t="s">
        <v>11</v>
      </c>
      <c r="C19" s="143" t="s">
        <v>12</v>
      </c>
      <c r="D19" s="144"/>
      <c r="E19" s="145"/>
      <c r="F19" s="104" t="s">
        <v>13</v>
      </c>
      <c r="G19" s="34" t="s">
        <v>14</v>
      </c>
      <c r="H19" s="34" t="s">
        <v>15</v>
      </c>
    </row>
    <row r="20" spans="1:8" s="7" customFormat="1" ht="12.75" customHeight="1">
      <c r="A20" s="2"/>
      <c r="B20" s="34" t="s">
        <v>16</v>
      </c>
      <c r="C20" s="84" t="s">
        <v>17</v>
      </c>
      <c r="D20" s="42"/>
      <c r="E20" s="83"/>
      <c r="F20" s="43"/>
      <c r="G20" s="35">
        <f>SUM(G21,G27,G37,G38,G39)</f>
        <v>120574.45999999999</v>
      </c>
      <c r="H20" s="35">
        <f>SUM(H21,H27,H37,H38,H39)</f>
        <v>110995.46</v>
      </c>
    </row>
    <row r="21" spans="1:8" s="7" customFormat="1" ht="12.75" customHeight="1">
      <c r="A21" s="2"/>
      <c r="B21" s="33" t="s">
        <v>18</v>
      </c>
      <c r="C21" s="55" t="s">
        <v>19</v>
      </c>
      <c r="D21" s="103"/>
      <c r="E21" s="102"/>
      <c r="F21" s="43" t="s">
        <v>267</v>
      </c>
      <c r="G21" s="39">
        <f>SUM(G22:G26)</f>
        <v>9530.19</v>
      </c>
      <c r="H21" s="39">
        <f>SUM(H22:H26)</f>
        <v>12706.45</v>
      </c>
    </row>
    <row r="22" spans="1:8" s="7" customFormat="1" ht="12.75" customHeight="1">
      <c r="A22" s="2"/>
      <c r="B22" s="43" t="s">
        <v>20</v>
      </c>
      <c r="C22" s="52"/>
      <c r="D22" s="41" t="s">
        <v>21</v>
      </c>
      <c r="E22" s="73"/>
      <c r="F22" s="101"/>
      <c r="G22" s="39" t="s">
        <v>22</v>
      </c>
      <c r="H22" s="39" t="s">
        <v>22</v>
      </c>
    </row>
    <row r="23" spans="1:8" s="7" customFormat="1" ht="12.75" customHeight="1">
      <c r="A23" s="2"/>
      <c r="B23" s="43" t="s">
        <v>23</v>
      </c>
      <c r="C23" s="52"/>
      <c r="D23" s="41" t="s">
        <v>24</v>
      </c>
      <c r="E23" s="51"/>
      <c r="F23" s="36"/>
      <c r="G23" s="39">
        <v>9530.19</v>
      </c>
      <c r="H23" s="39">
        <v>12706.45</v>
      </c>
    </row>
    <row r="24" spans="1:8" s="7" customFormat="1" ht="12.75" customHeight="1">
      <c r="A24" s="2"/>
      <c r="B24" s="43" t="s">
        <v>25</v>
      </c>
      <c r="C24" s="52"/>
      <c r="D24" s="41" t="s">
        <v>26</v>
      </c>
      <c r="E24" s="51"/>
      <c r="F24" s="36"/>
      <c r="G24" s="39" t="s">
        <v>22</v>
      </c>
      <c r="H24" s="39" t="s">
        <v>22</v>
      </c>
    </row>
    <row r="25" spans="1:8" s="7" customFormat="1" ht="12.75" customHeight="1">
      <c r="A25" s="2"/>
      <c r="B25" s="43" t="s">
        <v>27</v>
      </c>
      <c r="C25" s="52"/>
      <c r="D25" s="41" t="s">
        <v>28</v>
      </c>
      <c r="E25" s="51"/>
      <c r="F25" s="33"/>
      <c r="G25" s="39" t="s">
        <v>22</v>
      </c>
      <c r="H25" s="39" t="s">
        <v>22</v>
      </c>
    </row>
    <row r="26" spans="1:8" s="7" customFormat="1" ht="12.75" customHeight="1">
      <c r="A26" s="2"/>
      <c r="B26" s="100" t="s">
        <v>29</v>
      </c>
      <c r="C26" s="52"/>
      <c r="D26" s="74" t="s">
        <v>30</v>
      </c>
      <c r="E26" s="73"/>
      <c r="F26" s="33"/>
      <c r="G26" s="39" t="s">
        <v>22</v>
      </c>
      <c r="H26" s="39" t="s">
        <v>22</v>
      </c>
    </row>
    <row r="27" spans="1:8" s="7" customFormat="1" ht="12.75" customHeight="1">
      <c r="A27" s="2"/>
      <c r="B27" s="47" t="s">
        <v>31</v>
      </c>
      <c r="C27" s="46" t="s">
        <v>32</v>
      </c>
      <c r="D27" s="45"/>
      <c r="E27" s="44"/>
      <c r="F27" s="33" t="s">
        <v>268</v>
      </c>
      <c r="G27" s="39">
        <f>SUM(G28:G36)</f>
        <v>111044.26999999999</v>
      </c>
      <c r="H27" s="39">
        <f>SUM(H28:H36)</f>
        <v>98289.010000000009</v>
      </c>
    </row>
    <row r="28" spans="1:8" s="7" customFormat="1" ht="12.75" customHeight="1">
      <c r="A28" s="2"/>
      <c r="B28" s="43" t="s">
        <v>33</v>
      </c>
      <c r="C28" s="52"/>
      <c r="D28" s="41" t="s">
        <v>34</v>
      </c>
      <c r="E28" s="51"/>
      <c r="F28" s="36"/>
      <c r="G28" s="39" t="s">
        <v>22</v>
      </c>
      <c r="H28" s="39" t="s">
        <v>22</v>
      </c>
    </row>
    <row r="29" spans="1:8" s="7" customFormat="1" ht="12.75" customHeight="1">
      <c r="A29" s="2"/>
      <c r="B29" s="43" t="s">
        <v>35</v>
      </c>
      <c r="C29" s="52"/>
      <c r="D29" s="41" t="s">
        <v>36</v>
      </c>
      <c r="E29" s="51"/>
      <c r="F29" s="36"/>
      <c r="G29" s="39">
        <v>59734.43</v>
      </c>
      <c r="H29" s="39">
        <v>60188.15</v>
      </c>
    </row>
    <row r="30" spans="1:8" s="7" customFormat="1" ht="12.75" customHeight="1">
      <c r="A30" s="2"/>
      <c r="B30" s="43" t="s">
        <v>37</v>
      </c>
      <c r="C30" s="52"/>
      <c r="D30" s="41" t="s">
        <v>38</v>
      </c>
      <c r="E30" s="51"/>
      <c r="F30" s="36"/>
      <c r="G30" s="39">
        <v>10148.33</v>
      </c>
      <c r="H30" s="39">
        <v>10782.23</v>
      </c>
    </row>
    <row r="31" spans="1:8" s="7" customFormat="1" ht="12.75" customHeight="1">
      <c r="A31" s="2"/>
      <c r="B31" s="43" t="s">
        <v>39</v>
      </c>
      <c r="C31" s="52"/>
      <c r="D31" s="41" t="s">
        <v>40</v>
      </c>
      <c r="E31" s="51"/>
      <c r="F31" s="36"/>
      <c r="G31" s="39" t="s">
        <v>22</v>
      </c>
      <c r="H31" s="39" t="s">
        <v>22</v>
      </c>
    </row>
    <row r="32" spans="1:8" s="7" customFormat="1" ht="12.75" customHeight="1">
      <c r="A32" s="2"/>
      <c r="B32" s="43" t="s">
        <v>41</v>
      </c>
      <c r="C32" s="52"/>
      <c r="D32" s="41" t="s">
        <v>42</v>
      </c>
      <c r="E32" s="51"/>
      <c r="F32" s="36"/>
      <c r="G32" s="39">
        <v>0</v>
      </c>
      <c r="H32" s="39">
        <v>210.31</v>
      </c>
    </row>
    <row r="33" spans="1:8" s="7" customFormat="1" ht="12.75" customHeight="1">
      <c r="A33" s="2"/>
      <c r="B33" s="43" t="s">
        <v>43</v>
      </c>
      <c r="C33" s="52"/>
      <c r="D33" s="41" t="s">
        <v>44</v>
      </c>
      <c r="E33" s="51"/>
      <c r="F33" s="36"/>
      <c r="G33" s="39">
        <v>0.27999999999884001</v>
      </c>
      <c r="H33" s="39">
        <v>0.27999999999884001</v>
      </c>
    </row>
    <row r="34" spans="1:8" s="7" customFormat="1" ht="12.75" customHeight="1">
      <c r="A34" s="2"/>
      <c r="B34" s="43" t="s">
        <v>45</v>
      </c>
      <c r="C34" s="52"/>
      <c r="D34" s="41" t="s">
        <v>46</v>
      </c>
      <c r="E34" s="51"/>
      <c r="F34" s="36"/>
      <c r="G34" s="39">
        <v>41161.230000000003</v>
      </c>
      <c r="H34" s="39">
        <v>27108.04</v>
      </c>
    </row>
    <row r="35" spans="1:8" s="7" customFormat="1" ht="12.75" customHeight="1">
      <c r="A35" s="2"/>
      <c r="B35" s="43" t="s">
        <v>47</v>
      </c>
      <c r="C35" s="61"/>
      <c r="D35" s="60" t="s">
        <v>48</v>
      </c>
      <c r="E35" s="59"/>
      <c r="F35" s="36"/>
      <c r="G35" s="39" t="s">
        <v>22</v>
      </c>
      <c r="H35" s="39" t="s">
        <v>22</v>
      </c>
    </row>
    <row r="36" spans="1:8" s="7" customFormat="1" ht="12.75" customHeight="1">
      <c r="A36" s="2"/>
      <c r="B36" s="43" t="s">
        <v>49</v>
      </c>
      <c r="C36" s="52"/>
      <c r="D36" s="41" t="s">
        <v>50</v>
      </c>
      <c r="E36" s="51"/>
      <c r="F36" s="33"/>
      <c r="G36" s="39" t="s">
        <v>22</v>
      </c>
      <c r="H36" s="39" t="s">
        <v>22</v>
      </c>
    </row>
    <row r="37" spans="1:8" s="7" customFormat="1" ht="12.75" customHeight="1">
      <c r="A37" s="2"/>
      <c r="B37" s="33" t="s">
        <v>51</v>
      </c>
      <c r="C37" s="57" t="s">
        <v>52</v>
      </c>
      <c r="D37" s="57"/>
      <c r="E37" s="85"/>
      <c r="F37" s="33"/>
      <c r="G37" s="39" t="s">
        <v>22</v>
      </c>
      <c r="H37" s="39" t="s">
        <v>22</v>
      </c>
    </row>
    <row r="38" spans="1:8" s="7" customFormat="1" ht="12.75" customHeight="1">
      <c r="A38" s="2"/>
      <c r="B38" s="33" t="s">
        <v>53</v>
      </c>
      <c r="C38" s="57" t="s">
        <v>54</v>
      </c>
      <c r="D38" s="57"/>
      <c r="E38" s="85"/>
      <c r="F38" s="36"/>
      <c r="G38" s="39" t="s">
        <v>22</v>
      </c>
      <c r="H38" s="39" t="s">
        <v>22</v>
      </c>
    </row>
    <row r="39" spans="1:8" s="7" customFormat="1" ht="12.75" customHeight="1">
      <c r="A39" s="2"/>
      <c r="B39" s="33" t="s">
        <v>55</v>
      </c>
      <c r="C39" s="57" t="s">
        <v>56</v>
      </c>
      <c r="D39" s="52"/>
      <c r="E39" s="56"/>
      <c r="F39" s="36"/>
      <c r="G39" s="39" t="s">
        <v>22</v>
      </c>
      <c r="H39" s="39" t="s">
        <v>22</v>
      </c>
    </row>
    <row r="40" spans="1:8" s="7" customFormat="1" ht="12.75" customHeight="1">
      <c r="A40" s="2"/>
      <c r="B40" s="34" t="s">
        <v>57</v>
      </c>
      <c r="C40" s="84" t="s">
        <v>58</v>
      </c>
      <c r="D40" s="42"/>
      <c r="E40" s="83"/>
      <c r="F40" s="36"/>
      <c r="G40" s="39" t="s">
        <v>22</v>
      </c>
      <c r="H40" s="39" t="s">
        <v>22</v>
      </c>
    </row>
    <row r="41" spans="1:8" s="7" customFormat="1" ht="12.75" customHeight="1">
      <c r="A41" s="2"/>
      <c r="B41" s="99" t="s">
        <v>59</v>
      </c>
      <c r="C41" s="98" t="s">
        <v>60</v>
      </c>
      <c r="D41" s="96"/>
      <c r="E41" s="97"/>
      <c r="F41" s="33"/>
      <c r="G41" s="35">
        <f>SUM(G42,G48,G49,G56,G57)</f>
        <v>147476.93</v>
      </c>
      <c r="H41" s="35">
        <f>SUM(H42,H48,H49,H56,H57)</f>
        <v>159787.70000000001</v>
      </c>
    </row>
    <row r="42" spans="1:8" s="7" customFormat="1" ht="12.75" customHeight="1">
      <c r="A42" s="2"/>
      <c r="B42" s="50" t="s">
        <v>18</v>
      </c>
      <c r="C42" s="93" t="s">
        <v>61</v>
      </c>
      <c r="D42" s="77"/>
      <c r="E42" s="92"/>
      <c r="F42" s="33" t="s">
        <v>269</v>
      </c>
      <c r="G42" s="39">
        <f>SUM(G43:G47)</f>
        <v>196.64</v>
      </c>
      <c r="H42" s="39">
        <f>SUM(H43:H47)</f>
        <v>61.15</v>
      </c>
    </row>
    <row r="43" spans="1:8" s="7" customFormat="1" ht="12.75" customHeight="1">
      <c r="A43" s="2"/>
      <c r="B43" s="62" t="s">
        <v>20</v>
      </c>
      <c r="C43" s="61"/>
      <c r="D43" s="60" t="s">
        <v>62</v>
      </c>
      <c r="E43" s="59"/>
      <c r="F43" s="36"/>
      <c r="G43" s="39" t="s">
        <v>22</v>
      </c>
      <c r="H43" s="39" t="s">
        <v>22</v>
      </c>
    </row>
    <row r="44" spans="1:8" s="7" customFormat="1" ht="12.75" customHeight="1">
      <c r="A44" s="2"/>
      <c r="B44" s="62" t="s">
        <v>23</v>
      </c>
      <c r="C44" s="61"/>
      <c r="D44" s="60" t="s">
        <v>63</v>
      </c>
      <c r="E44" s="59"/>
      <c r="F44" s="36"/>
      <c r="G44" s="39">
        <v>196.64</v>
      </c>
      <c r="H44" s="39">
        <v>61.15</v>
      </c>
    </row>
    <row r="45" spans="1:8" s="7" customFormat="1">
      <c r="A45" s="2"/>
      <c r="B45" s="62" t="s">
        <v>25</v>
      </c>
      <c r="C45" s="61"/>
      <c r="D45" s="60" t="s">
        <v>64</v>
      </c>
      <c r="E45" s="59"/>
      <c r="F45" s="36"/>
      <c r="G45" s="39" t="s">
        <v>22</v>
      </c>
      <c r="H45" s="39" t="s">
        <v>22</v>
      </c>
    </row>
    <row r="46" spans="1:8" s="7" customFormat="1">
      <c r="A46" s="2"/>
      <c r="B46" s="62" t="s">
        <v>27</v>
      </c>
      <c r="C46" s="61"/>
      <c r="D46" s="60" t="s">
        <v>65</v>
      </c>
      <c r="E46" s="59"/>
      <c r="F46" s="36"/>
      <c r="G46" s="39" t="s">
        <v>22</v>
      </c>
      <c r="H46" s="39" t="s">
        <v>22</v>
      </c>
    </row>
    <row r="47" spans="1:8" s="7" customFormat="1" ht="12.75" customHeight="1">
      <c r="A47" s="2"/>
      <c r="B47" s="62" t="s">
        <v>29</v>
      </c>
      <c r="C47" s="96"/>
      <c r="D47" s="146" t="s">
        <v>66</v>
      </c>
      <c r="E47" s="147"/>
      <c r="F47" s="36"/>
      <c r="G47" s="39" t="s">
        <v>22</v>
      </c>
      <c r="H47" s="39" t="s">
        <v>22</v>
      </c>
    </row>
    <row r="48" spans="1:8" s="7" customFormat="1" ht="12.75" customHeight="1">
      <c r="A48" s="2"/>
      <c r="B48" s="50" t="s">
        <v>31</v>
      </c>
      <c r="C48" s="95" t="s">
        <v>67</v>
      </c>
      <c r="D48" s="67"/>
      <c r="E48" s="94"/>
      <c r="F48" s="33" t="s">
        <v>270</v>
      </c>
      <c r="G48" s="39">
        <v>0</v>
      </c>
      <c r="H48" s="39">
        <v>59.18</v>
      </c>
    </row>
    <row r="49" spans="1:8" s="7" customFormat="1" ht="12.75" customHeight="1">
      <c r="A49" s="2"/>
      <c r="B49" s="50" t="s">
        <v>51</v>
      </c>
      <c r="C49" s="93" t="s">
        <v>68</v>
      </c>
      <c r="D49" s="77"/>
      <c r="E49" s="92"/>
      <c r="F49" s="33" t="s">
        <v>271</v>
      </c>
      <c r="G49" s="39">
        <f>SUM(G50:G55)</f>
        <v>82674.289999999994</v>
      </c>
      <c r="H49" s="39">
        <f>SUM(H50:H55)</f>
        <v>88561.85</v>
      </c>
    </row>
    <row r="50" spans="1:8" s="7" customFormat="1" ht="12.75" customHeight="1">
      <c r="A50" s="2"/>
      <c r="B50" s="62" t="s">
        <v>69</v>
      </c>
      <c r="C50" s="77"/>
      <c r="D50" s="91" t="s">
        <v>70</v>
      </c>
      <c r="E50" s="75"/>
      <c r="F50" s="33"/>
      <c r="G50" s="39" t="s">
        <v>22</v>
      </c>
      <c r="H50" s="39" t="s">
        <v>22</v>
      </c>
    </row>
    <row r="51" spans="1:8" s="7" customFormat="1" ht="12.75" customHeight="1">
      <c r="A51" s="2"/>
      <c r="B51" s="90" t="s">
        <v>71</v>
      </c>
      <c r="C51" s="61"/>
      <c r="D51" s="60" t="s">
        <v>72</v>
      </c>
      <c r="E51" s="49"/>
      <c r="F51" s="89"/>
      <c r="G51" s="39" t="s">
        <v>22</v>
      </c>
      <c r="H51" s="39" t="s">
        <v>22</v>
      </c>
    </row>
    <row r="52" spans="1:8" s="7" customFormat="1" ht="12.75" customHeight="1">
      <c r="A52" s="2"/>
      <c r="B52" s="62" t="s">
        <v>73</v>
      </c>
      <c r="C52" s="61"/>
      <c r="D52" s="60" t="s">
        <v>74</v>
      </c>
      <c r="E52" s="59"/>
      <c r="F52" s="33"/>
      <c r="G52" s="39">
        <v>0</v>
      </c>
      <c r="H52" s="39">
        <v>0</v>
      </c>
    </row>
    <row r="53" spans="1:8" s="7" customFormat="1" ht="12.75" customHeight="1">
      <c r="A53" s="2"/>
      <c r="B53" s="62" t="s">
        <v>75</v>
      </c>
      <c r="C53" s="61"/>
      <c r="D53" s="146" t="s">
        <v>76</v>
      </c>
      <c r="E53" s="147"/>
      <c r="F53" s="33"/>
      <c r="G53" s="39">
        <v>116</v>
      </c>
      <c r="H53" s="39">
        <v>0</v>
      </c>
    </row>
    <row r="54" spans="1:8" s="7" customFormat="1" ht="12.75" customHeight="1">
      <c r="A54" s="2"/>
      <c r="B54" s="62" t="s">
        <v>77</v>
      </c>
      <c r="C54" s="61"/>
      <c r="D54" s="60" t="s">
        <v>78</v>
      </c>
      <c r="E54" s="59"/>
      <c r="F54" s="33"/>
      <c r="G54" s="39">
        <v>82558.289999999994</v>
      </c>
      <c r="H54" s="39">
        <v>88561.85</v>
      </c>
    </row>
    <row r="55" spans="1:8" s="7" customFormat="1" ht="12.75" customHeight="1">
      <c r="A55" s="2"/>
      <c r="B55" s="62" t="s">
        <v>79</v>
      </c>
      <c r="C55" s="61"/>
      <c r="D55" s="60" t="s">
        <v>80</v>
      </c>
      <c r="E55" s="59"/>
      <c r="F55" s="33"/>
      <c r="G55" s="39">
        <v>0</v>
      </c>
      <c r="H55" s="39">
        <v>0</v>
      </c>
    </row>
    <row r="56" spans="1:8" s="7" customFormat="1" ht="12.75" customHeight="1">
      <c r="A56" s="2"/>
      <c r="B56" s="50" t="s">
        <v>53</v>
      </c>
      <c r="C56" s="88" t="s">
        <v>81</v>
      </c>
      <c r="D56" s="88"/>
      <c r="E56" s="87"/>
      <c r="F56" s="33"/>
      <c r="G56" s="39" t="s">
        <v>22</v>
      </c>
      <c r="H56" s="39" t="s">
        <v>22</v>
      </c>
    </row>
    <row r="57" spans="1:8" s="7" customFormat="1" ht="12.75" customHeight="1">
      <c r="A57" s="2"/>
      <c r="B57" s="50" t="s">
        <v>55</v>
      </c>
      <c r="C57" s="88" t="s">
        <v>82</v>
      </c>
      <c r="D57" s="88"/>
      <c r="E57" s="87"/>
      <c r="F57" s="33" t="s">
        <v>272</v>
      </c>
      <c r="G57" s="39">
        <v>64606</v>
      </c>
      <c r="H57" s="39">
        <v>71105.52</v>
      </c>
    </row>
    <row r="58" spans="1:8" s="7" customFormat="1" ht="12.75" customHeight="1">
      <c r="A58" s="2"/>
      <c r="B58" s="33"/>
      <c r="C58" s="46" t="s">
        <v>83</v>
      </c>
      <c r="D58" s="45"/>
      <c r="E58" s="44"/>
      <c r="F58" s="33"/>
      <c r="G58" s="39">
        <f>SUM(G20,G40,G41)</f>
        <v>268051.39</v>
      </c>
      <c r="H58" s="39">
        <f>SUM(H20,H40,H41)</f>
        <v>270783.16000000003</v>
      </c>
    </row>
    <row r="59" spans="1:8" s="7" customFormat="1" ht="12.75" customHeight="1">
      <c r="A59" s="2"/>
      <c r="B59" s="34" t="s">
        <v>84</v>
      </c>
      <c r="C59" s="84" t="s">
        <v>85</v>
      </c>
      <c r="D59" s="84"/>
      <c r="E59" s="86"/>
      <c r="F59" s="33" t="s">
        <v>273</v>
      </c>
      <c r="G59" s="35">
        <f>SUM(G60:G63)</f>
        <v>170598.18999999997</v>
      </c>
      <c r="H59" s="35">
        <f>SUM(H60:H63)</f>
        <v>175864.11000000002</v>
      </c>
    </row>
    <row r="60" spans="1:8" s="7" customFormat="1" ht="12.75" customHeight="1">
      <c r="A60" s="2"/>
      <c r="B60" s="33" t="s">
        <v>18</v>
      </c>
      <c r="C60" s="57" t="s">
        <v>86</v>
      </c>
      <c r="D60" s="57"/>
      <c r="E60" s="85"/>
      <c r="F60" s="33"/>
      <c r="G60" s="39">
        <v>39746.69</v>
      </c>
      <c r="H60" s="39">
        <v>35474.370000000003</v>
      </c>
    </row>
    <row r="61" spans="1:8" s="7" customFormat="1" ht="12.75" customHeight="1">
      <c r="A61" s="2"/>
      <c r="B61" s="47" t="s">
        <v>31</v>
      </c>
      <c r="C61" s="46" t="s">
        <v>87</v>
      </c>
      <c r="D61" s="45"/>
      <c r="E61" s="44"/>
      <c r="F61" s="47"/>
      <c r="G61" s="39">
        <v>25975.93</v>
      </c>
      <c r="H61" s="39">
        <v>22941.89</v>
      </c>
    </row>
    <row r="62" spans="1:8" s="7" customFormat="1" ht="12.75" customHeight="1">
      <c r="A62" s="2"/>
      <c r="B62" s="33" t="s">
        <v>51</v>
      </c>
      <c r="C62" s="148" t="s">
        <v>88</v>
      </c>
      <c r="D62" s="149"/>
      <c r="E62" s="150"/>
      <c r="F62" s="33"/>
      <c r="G62" s="39">
        <v>104526.54</v>
      </c>
      <c r="H62" s="39">
        <v>117425.28</v>
      </c>
    </row>
    <row r="63" spans="1:8" s="7" customFormat="1" ht="12.75" customHeight="1">
      <c r="A63" s="2"/>
      <c r="B63" s="33" t="s">
        <v>89</v>
      </c>
      <c r="C63" s="57" t="s">
        <v>90</v>
      </c>
      <c r="D63" s="52"/>
      <c r="E63" s="56"/>
      <c r="F63" s="33"/>
      <c r="G63" s="39">
        <v>349.03</v>
      </c>
      <c r="H63" s="39">
        <v>22.57</v>
      </c>
    </row>
    <row r="64" spans="1:8" s="7" customFormat="1" ht="12.75" customHeight="1">
      <c r="A64" s="2"/>
      <c r="B64" s="34" t="s">
        <v>91</v>
      </c>
      <c r="C64" s="84" t="s">
        <v>92</v>
      </c>
      <c r="D64" s="42"/>
      <c r="E64" s="83"/>
      <c r="F64" s="33"/>
      <c r="G64" s="35">
        <f>SUM(G65,G69)</f>
        <v>91742.12</v>
      </c>
      <c r="H64" s="35">
        <f>SUM(H65,H69)</f>
        <v>88682.180000000008</v>
      </c>
    </row>
    <row r="65" spans="1:8" s="7" customFormat="1" ht="12.75" customHeight="1">
      <c r="A65" s="2"/>
      <c r="B65" s="33" t="s">
        <v>18</v>
      </c>
      <c r="C65" s="55" t="s">
        <v>93</v>
      </c>
      <c r="D65" s="54"/>
      <c r="E65" s="53"/>
      <c r="F65" s="33"/>
      <c r="G65" s="39">
        <f>SUM(G66:G68)</f>
        <v>0</v>
      </c>
      <c r="H65" s="39">
        <f>SUM(H66:H68)</f>
        <v>0</v>
      </c>
    </row>
    <row r="66" spans="1:8" s="7" customFormat="1">
      <c r="A66" s="2"/>
      <c r="B66" s="43" t="s">
        <v>20</v>
      </c>
      <c r="C66" s="80"/>
      <c r="D66" s="41" t="s">
        <v>94</v>
      </c>
      <c r="E66" s="79"/>
      <c r="F66" s="33"/>
      <c r="G66" s="39" t="s">
        <v>22</v>
      </c>
      <c r="H66" s="39" t="s">
        <v>22</v>
      </c>
    </row>
    <row r="67" spans="1:8" s="7" customFormat="1" ht="12.75" customHeight="1">
      <c r="A67" s="2"/>
      <c r="B67" s="43" t="s">
        <v>23</v>
      </c>
      <c r="C67" s="52"/>
      <c r="D67" s="41" t="s">
        <v>95</v>
      </c>
      <c r="E67" s="51"/>
      <c r="F67" s="33"/>
      <c r="G67" s="39" t="s">
        <v>22</v>
      </c>
      <c r="H67" s="39" t="s">
        <v>22</v>
      </c>
    </row>
    <row r="68" spans="1:8" s="7" customFormat="1" ht="12.75" customHeight="1">
      <c r="A68" s="2"/>
      <c r="B68" s="43" t="s">
        <v>96</v>
      </c>
      <c r="C68" s="52"/>
      <c r="D68" s="41" t="s">
        <v>97</v>
      </c>
      <c r="E68" s="51"/>
      <c r="F68" s="36"/>
      <c r="G68" s="39" t="s">
        <v>22</v>
      </c>
      <c r="H68" s="39" t="s">
        <v>22</v>
      </c>
    </row>
    <row r="69" spans="1:8" s="28" customFormat="1" ht="12.75" customHeight="1">
      <c r="A69" s="2"/>
      <c r="B69" s="50" t="s">
        <v>31</v>
      </c>
      <c r="C69" s="82" t="s">
        <v>98</v>
      </c>
      <c r="D69" s="70"/>
      <c r="E69" s="81"/>
      <c r="F69" s="50" t="s">
        <v>278</v>
      </c>
      <c r="G69" s="39">
        <f>SUM(G70:G75,G78:G83)</f>
        <v>91742.12</v>
      </c>
      <c r="H69" s="39">
        <f>SUM(H70:H75,H78:H83)</f>
        <v>88682.180000000008</v>
      </c>
    </row>
    <row r="70" spans="1:8" s="7" customFormat="1" ht="12.75" customHeight="1">
      <c r="A70" s="2"/>
      <c r="B70" s="43" t="s">
        <v>33</v>
      </c>
      <c r="C70" s="52"/>
      <c r="D70" s="41" t="s">
        <v>99</v>
      </c>
      <c r="E70" s="73"/>
      <c r="F70" s="33"/>
      <c r="G70" s="39" t="s">
        <v>22</v>
      </c>
      <c r="H70" s="39" t="s">
        <v>22</v>
      </c>
    </row>
    <row r="71" spans="1:8" s="7" customFormat="1" ht="12.75" customHeight="1">
      <c r="A71" s="2"/>
      <c r="B71" s="43" t="s">
        <v>35</v>
      </c>
      <c r="C71" s="80"/>
      <c r="D71" s="41" t="s">
        <v>100</v>
      </c>
      <c r="E71" s="79"/>
      <c r="F71" s="33"/>
      <c r="G71" s="39" t="s">
        <v>22</v>
      </c>
      <c r="H71" s="39" t="s">
        <v>22</v>
      </c>
    </row>
    <row r="72" spans="1:8" s="7" customFormat="1">
      <c r="A72" s="2"/>
      <c r="B72" s="43" t="s">
        <v>37</v>
      </c>
      <c r="C72" s="80"/>
      <c r="D72" s="41" t="s">
        <v>101</v>
      </c>
      <c r="E72" s="79"/>
      <c r="F72" s="33"/>
      <c r="G72" s="39" t="s">
        <v>22</v>
      </c>
      <c r="H72" s="39" t="s">
        <v>22</v>
      </c>
    </row>
    <row r="73" spans="1:8" s="7" customFormat="1">
      <c r="A73" s="2"/>
      <c r="B73" s="78" t="s">
        <v>39</v>
      </c>
      <c r="C73" s="77"/>
      <c r="D73" s="76" t="s">
        <v>102</v>
      </c>
      <c r="E73" s="75"/>
      <c r="F73" s="33"/>
      <c r="G73" s="39" t="s">
        <v>22</v>
      </c>
      <c r="H73" s="39" t="s">
        <v>22</v>
      </c>
    </row>
    <row r="74" spans="1:8" s="7" customFormat="1">
      <c r="A74" s="2"/>
      <c r="B74" s="33" t="s">
        <v>41</v>
      </c>
      <c r="C74" s="74"/>
      <c r="D74" s="74" t="s">
        <v>103</v>
      </c>
      <c r="E74" s="73"/>
      <c r="F74" s="72"/>
      <c r="G74" s="39" t="s">
        <v>22</v>
      </c>
      <c r="H74" s="39" t="s">
        <v>22</v>
      </c>
    </row>
    <row r="75" spans="1:8" s="7" customFormat="1" ht="12.75" customHeight="1">
      <c r="A75" s="2"/>
      <c r="B75" s="71" t="s">
        <v>43</v>
      </c>
      <c r="C75" s="70"/>
      <c r="D75" s="69" t="s">
        <v>104</v>
      </c>
      <c r="E75" s="68"/>
      <c r="F75" s="33"/>
      <c r="G75" s="39">
        <f>SUM(G76,G77)</f>
        <v>0</v>
      </c>
      <c r="H75" s="39">
        <f>SUM(H76,H77)</f>
        <v>0</v>
      </c>
    </row>
    <row r="76" spans="1:8" s="7" customFormat="1" ht="12.75" customHeight="1">
      <c r="A76" s="2"/>
      <c r="B76" s="62" t="s">
        <v>105</v>
      </c>
      <c r="C76" s="61"/>
      <c r="D76" s="49"/>
      <c r="E76" s="59" t="s">
        <v>106</v>
      </c>
      <c r="F76" s="33"/>
      <c r="G76" s="39" t="s">
        <v>22</v>
      </c>
      <c r="H76" s="39" t="s">
        <v>22</v>
      </c>
    </row>
    <row r="77" spans="1:8" s="7" customFormat="1" ht="12.75" customHeight="1">
      <c r="A77" s="2"/>
      <c r="B77" s="62" t="s">
        <v>107</v>
      </c>
      <c r="C77" s="61"/>
      <c r="D77" s="49"/>
      <c r="E77" s="59" t="s">
        <v>108</v>
      </c>
      <c r="F77" s="36"/>
      <c r="G77" s="39">
        <v>0</v>
      </c>
      <c r="H77" s="39">
        <v>0</v>
      </c>
    </row>
    <row r="78" spans="1:8" s="7" customFormat="1" ht="12.75" customHeight="1">
      <c r="A78" s="2"/>
      <c r="B78" s="62" t="s">
        <v>45</v>
      </c>
      <c r="C78" s="67"/>
      <c r="D78" s="66" t="s">
        <v>109</v>
      </c>
      <c r="E78" s="65"/>
      <c r="F78" s="36"/>
      <c r="G78" s="39">
        <v>0</v>
      </c>
      <c r="H78" s="39">
        <v>0</v>
      </c>
    </row>
    <row r="79" spans="1:8" s="7" customFormat="1" ht="12.75" customHeight="1">
      <c r="A79" s="2"/>
      <c r="B79" s="62" t="s">
        <v>47</v>
      </c>
      <c r="C79" s="64"/>
      <c r="D79" s="60" t="s">
        <v>110</v>
      </c>
      <c r="E79" s="63"/>
      <c r="F79" s="33"/>
      <c r="G79" s="39" t="s">
        <v>22</v>
      </c>
      <c r="H79" s="39" t="s">
        <v>22</v>
      </c>
    </row>
    <row r="80" spans="1:8" s="7" customFormat="1" ht="12.75" customHeight="1">
      <c r="A80" s="2"/>
      <c r="B80" s="62" t="s">
        <v>49</v>
      </c>
      <c r="C80" s="52"/>
      <c r="D80" s="41" t="s">
        <v>111</v>
      </c>
      <c r="E80" s="51"/>
      <c r="F80" s="33" t="s">
        <v>274</v>
      </c>
      <c r="G80" s="39">
        <v>3095.33</v>
      </c>
      <c r="H80" s="39">
        <v>530.30999999999995</v>
      </c>
    </row>
    <row r="81" spans="1:8" s="7" customFormat="1" ht="12.75" customHeight="1">
      <c r="A81" s="2"/>
      <c r="B81" s="62" t="s">
        <v>112</v>
      </c>
      <c r="C81" s="52"/>
      <c r="D81" s="41" t="s">
        <v>113</v>
      </c>
      <c r="E81" s="51"/>
      <c r="F81" s="33"/>
      <c r="G81" s="39">
        <v>830.34</v>
      </c>
      <c r="H81" s="39">
        <v>59.18</v>
      </c>
    </row>
    <row r="82" spans="1:8" s="7" customFormat="1" ht="12.75" customHeight="1">
      <c r="A82" s="2"/>
      <c r="B82" s="43" t="s">
        <v>114</v>
      </c>
      <c r="C82" s="61"/>
      <c r="D82" s="60" t="s">
        <v>115</v>
      </c>
      <c r="E82" s="59"/>
      <c r="F82" s="33"/>
      <c r="G82" s="39">
        <v>87816.45</v>
      </c>
      <c r="H82" s="39">
        <v>88092.69</v>
      </c>
    </row>
    <row r="83" spans="1:8" s="7" customFormat="1" ht="12.75" customHeight="1">
      <c r="A83" s="2"/>
      <c r="B83" s="43" t="s">
        <v>116</v>
      </c>
      <c r="C83" s="52"/>
      <c r="D83" s="41" t="s">
        <v>117</v>
      </c>
      <c r="E83" s="51"/>
      <c r="F83" s="36"/>
      <c r="G83" s="39">
        <v>0</v>
      </c>
      <c r="H83" s="39">
        <v>0</v>
      </c>
    </row>
    <row r="84" spans="1:8" s="7" customFormat="1" ht="12.75" customHeight="1">
      <c r="A84" s="2"/>
      <c r="B84" s="34" t="s">
        <v>118</v>
      </c>
      <c r="C84" s="38" t="s">
        <v>119</v>
      </c>
      <c r="D84" s="58"/>
      <c r="E84" s="37"/>
      <c r="F84" s="36" t="s">
        <v>275</v>
      </c>
      <c r="G84" s="35">
        <f>SUM(G85,G86,G89,G90)</f>
        <v>5711.0800000002</v>
      </c>
      <c r="H84" s="35">
        <f>SUM(H85,H86,H89,H90)</f>
        <v>6236.8699999998998</v>
      </c>
    </row>
    <row r="85" spans="1:8" s="7" customFormat="1" ht="12.75" customHeight="1">
      <c r="A85" s="2"/>
      <c r="B85" s="33" t="s">
        <v>18</v>
      </c>
      <c r="C85" s="57" t="s">
        <v>120</v>
      </c>
      <c r="D85" s="52"/>
      <c r="E85" s="56"/>
      <c r="F85" s="36"/>
      <c r="G85" s="39" t="s">
        <v>22</v>
      </c>
      <c r="H85" s="39" t="s">
        <v>22</v>
      </c>
    </row>
    <row r="86" spans="1:8" s="7" customFormat="1" ht="12.75" customHeight="1">
      <c r="A86" s="2"/>
      <c r="B86" s="33" t="s">
        <v>31</v>
      </c>
      <c r="C86" s="55" t="s">
        <v>121</v>
      </c>
      <c r="D86" s="54"/>
      <c r="E86" s="53"/>
      <c r="F86" s="33"/>
      <c r="G86" s="39">
        <f>SUM(G87,G88)</f>
        <v>0</v>
      </c>
      <c r="H86" s="39">
        <f>SUM(H87,H88)</f>
        <v>0</v>
      </c>
    </row>
    <row r="87" spans="1:8" s="7" customFormat="1" ht="12.75" customHeight="1">
      <c r="A87" s="2"/>
      <c r="B87" s="43" t="s">
        <v>33</v>
      </c>
      <c r="C87" s="52"/>
      <c r="D87" s="41" t="s">
        <v>122</v>
      </c>
      <c r="E87" s="51"/>
      <c r="F87" s="33"/>
      <c r="G87" s="39" t="s">
        <v>22</v>
      </c>
      <c r="H87" s="39" t="s">
        <v>22</v>
      </c>
    </row>
    <row r="88" spans="1:8" s="7" customFormat="1" ht="12.75" customHeight="1">
      <c r="A88" s="2"/>
      <c r="B88" s="43" t="s">
        <v>35</v>
      </c>
      <c r="C88" s="52"/>
      <c r="D88" s="41" t="s">
        <v>123</v>
      </c>
      <c r="E88" s="51"/>
      <c r="F88" s="33"/>
      <c r="G88" s="39" t="s">
        <v>22</v>
      </c>
      <c r="H88" s="39" t="s">
        <v>22</v>
      </c>
    </row>
    <row r="89" spans="1:8" s="7" customFormat="1" ht="12.75" customHeight="1">
      <c r="A89" s="2"/>
      <c r="B89" s="50" t="s">
        <v>51</v>
      </c>
      <c r="C89" s="49" t="s">
        <v>124</v>
      </c>
      <c r="D89" s="49"/>
      <c r="E89" s="48"/>
      <c r="F89" s="33"/>
      <c r="G89" s="39" t="s">
        <v>22</v>
      </c>
      <c r="H89" s="39" t="s">
        <v>22</v>
      </c>
    </row>
    <row r="90" spans="1:8" s="7" customFormat="1" ht="12.75" customHeight="1">
      <c r="A90" s="2"/>
      <c r="B90" s="47" t="s">
        <v>53</v>
      </c>
      <c r="C90" s="46" t="s">
        <v>125</v>
      </c>
      <c r="D90" s="45"/>
      <c r="E90" s="44"/>
      <c r="F90" s="33"/>
      <c r="G90" s="39">
        <f>SUM(G91:G92)</f>
        <v>5711.0800000002</v>
      </c>
      <c r="H90" s="39">
        <f>SUM(H91:H92)</f>
        <v>6236.8699999998998</v>
      </c>
    </row>
    <row r="91" spans="1:8" s="7" customFormat="1" ht="12.75" customHeight="1">
      <c r="A91" s="2"/>
      <c r="B91" s="43" t="s">
        <v>126</v>
      </c>
      <c r="C91" s="42"/>
      <c r="D91" s="41" t="s">
        <v>127</v>
      </c>
      <c r="E91" s="40"/>
      <c r="F91" s="36"/>
      <c r="G91" s="39">
        <v>-525.78999999979999</v>
      </c>
      <c r="H91" s="39">
        <v>1193.9299999999</v>
      </c>
    </row>
    <row r="92" spans="1:8" s="7" customFormat="1" ht="12.75" customHeight="1">
      <c r="A92" s="2"/>
      <c r="B92" s="43" t="s">
        <v>128</v>
      </c>
      <c r="C92" s="42"/>
      <c r="D92" s="41" t="s">
        <v>129</v>
      </c>
      <c r="E92" s="40"/>
      <c r="F92" s="36"/>
      <c r="G92" s="39">
        <v>6236.87</v>
      </c>
      <c r="H92" s="39">
        <v>5042.9399999999996</v>
      </c>
    </row>
    <row r="93" spans="1:8" s="7" customFormat="1" ht="12.75" customHeight="1">
      <c r="A93" s="2"/>
      <c r="B93" s="34" t="s">
        <v>130</v>
      </c>
      <c r="C93" s="38" t="s">
        <v>131</v>
      </c>
      <c r="D93" s="37"/>
      <c r="E93" s="37"/>
      <c r="F93" s="36"/>
      <c r="G93" s="35"/>
      <c r="H93" s="35"/>
    </row>
    <row r="94" spans="1:8" s="7" customFormat="1" ht="25.5" customHeight="1">
      <c r="A94" s="2"/>
      <c r="B94" s="34"/>
      <c r="C94" s="154" t="s">
        <v>132</v>
      </c>
      <c r="D94" s="146"/>
      <c r="E94" s="147"/>
      <c r="F94" s="33"/>
      <c r="G94" s="32">
        <f>SUM(G59,G64,G84,G93)</f>
        <v>268051.39000000013</v>
      </c>
      <c r="H94" s="32">
        <f>SUM(H59,H64,H84,H93)</f>
        <v>270783.15999999992</v>
      </c>
    </row>
    <row r="95" spans="1:8" s="7" customFormat="1">
      <c r="A95" s="2"/>
      <c r="B95" s="31"/>
      <c r="C95" s="5"/>
      <c r="D95" s="5"/>
      <c r="E95" s="5"/>
      <c r="F95" s="5"/>
    </row>
    <row r="96" spans="1:8" s="7" customFormat="1" ht="12.75" customHeight="1">
      <c r="A96" s="2"/>
      <c r="B96" s="155" t="s">
        <v>133</v>
      </c>
      <c r="C96" s="155"/>
      <c r="D96" s="155"/>
      <c r="E96" s="155"/>
      <c r="F96" s="30"/>
      <c r="G96" s="156" t="s">
        <v>134</v>
      </c>
      <c r="H96" s="156"/>
    </row>
    <row r="97" spans="1:8" s="7" customFormat="1" ht="12.75" customHeight="1">
      <c r="A97" s="2"/>
      <c r="B97" s="157" t="s">
        <v>135</v>
      </c>
      <c r="C97" s="157"/>
      <c r="D97" s="157"/>
      <c r="E97" s="157"/>
      <c r="F97" s="7" t="s">
        <v>136</v>
      </c>
      <c r="G97" s="137" t="s">
        <v>137</v>
      </c>
      <c r="H97" s="137"/>
    </row>
    <row r="98" spans="1:8" s="7" customFormat="1">
      <c r="A98" s="2"/>
      <c r="B98" s="6"/>
      <c r="C98" s="6"/>
      <c r="D98" s="6"/>
      <c r="E98" s="6"/>
      <c r="F98" s="6"/>
      <c r="G98" s="6"/>
      <c r="H98" s="6"/>
    </row>
    <row r="99" spans="1:8" s="7" customFormat="1" ht="12.75" customHeight="1">
      <c r="A99" s="2"/>
      <c r="B99" s="158" t="s">
        <v>138</v>
      </c>
      <c r="C99" s="158"/>
      <c r="D99" s="158"/>
      <c r="E99" s="158"/>
      <c r="F99" s="29"/>
      <c r="G99" s="159" t="s">
        <v>139</v>
      </c>
      <c r="H99" s="159"/>
    </row>
    <row r="100" spans="1:8" s="7" customFormat="1" ht="12.75" customHeight="1">
      <c r="A100" s="2"/>
      <c r="B100" s="151" t="s">
        <v>140</v>
      </c>
      <c r="C100" s="151"/>
      <c r="D100" s="151"/>
      <c r="E100" s="151"/>
      <c r="F100" s="28" t="s">
        <v>136</v>
      </c>
      <c r="G100" s="152" t="s">
        <v>137</v>
      </c>
      <c r="H100" s="152"/>
    </row>
    <row r="101" spans="1:8" s="7" customFormat="1">
      <c r="A101" s="2"/>
    </row>
    <row r="102" spans="1:8" s="7" customFormat="1" ht="28.5" customHeight="1">
      <c r="A102" s="2"/>
      <c r="B102" s="153" t="s">
        <v>141</v>
      </c>
      <c r="C102" s="153"/>
      <c r="D102" s="153"/>
      <c r="E102" s="153"/>
    </row>
    <row r="103" spans="1:8" s="7" customFormat="1">
      <c r="A103" s="2"/>
    </row>
    <row r="104" spans="1:8" s="7" customFormat="1">
      <c r="A104" s="2"/>
    </row>
    <row r="105" spans="1:8" s="7" customFormat="1">
      <c r="A105" s="2"/>
    </row>
    <row r="106" spans="1:8" s="7" customFormat="1">
      <c r="A106" s="2"/>
    </row>
    <row r="107" spans="1:8" s="7" customFormat="1">
      <c r="A107" s="2"/>
    </row>
    <row r="108" spans="1:8" s="7" customFormat="1">
      <c r="A108" s="2"/>
    </row>
    <row r="109" spans="1:8" s="7" customFormat="1">
      <c r="A109" s="2"/>
    </row>
    <row r="110" spans="1:8" s="7" customFormat="1">
      <c r="A110" s="2"/>
    </row>
    <row r="111" spans="1:8" s="7" customFormat="1">
      <c r="A111" s="2"/>
    </row>
    <row r="112" spans="1:8" s="7" customFormat="1">
      <c r="A112" s="2"/>
    </row>
    <row r="113" spans="1:1" s="7" customFormat="1">
      <c r="A113" s="2"/>
    </row>
    <row r="114" spans="1:1" s="7" customFormat="1">
      <c r="A114" s="2"/>
    </row>
    <row r="115" spans="1:1" s="7" customFormat="1">
      <c r="A115" s="2"/>
    </row>
    <row r="116" spans="1:1" s="7" customFormat="1">
      <c r="A116" s="2"/>
    </row>
    <row r="117" spans="1:1" s="7" customFormat="1">
      <c r="A117" s="2"/>
    </row>
    <row r="118" spans="1:1" s="7" customFormat="1">
      <c r="A118" s="2"/>
    </row>
    <row r="119" spans="1:1" s="7" customFormat="1">
      <c r="A119"/>
    </row>
  </sheetData>
  <mergeCells count="28">
    <mergeCell ref="B102:E102"/>
    <mergeCell ref="C94:E94"/>
    <mergeCell ref="B96:E96"/>
    <mergeCell ref="G96:H96"/>
    <mergeCell ref="B97:E97"/>
    <mergeCell ref="G97:H97"/>
    <mergeCell ref="B99:E99"/>
    <mergeCell ref="G99:H99"/>
    <mergeCell ref="D47:E47"/>
    <mergeCell ref="D53:E53"/>
    <mergeCell ref="C62:E62"/>
    <mergeCell ref="B100:E100"/>
    <mergeCell ref="G100:H100"/>
    <mergeCell ref="B14:H14"/>
    <mergeCell ref="B16:H16"/>
    <mergeCell ref="B17:H17"/>
    <mergeCell ref="E18:H18"/>
    <mergeCell ref="C19:E19"/>
    <mergeCell ref="B8:H8"/>
    <mergeCell ref="B9:H9"/>
    <mergeCell ref="B10:H11"/>
    <mergeCell ref="B12:F12"/>
    <mergeCell ref="B13:H13"/>
    <mergeCell ref="B1:H1"/>
    <mergeCell ref="F2:H2"/>
    <mergeCell ref="F3:H3"/>
    <mergeCell ref="B5:H6"/>
    <mergeCell ref="B7:H7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ADEE-0E90-477F-AE4B-D61A394BAC8A}">
  <dimension ref="B1:J66"/>
  <sheetViews>
    <sheetView showGridLines="0" tabSelected="1" zoomScaleSheetLayoutView="100" workbookViewId="0">
      <selection activeCell="J16" sqref="J16"/>
    </sheetView>
  </sheetViews>
  <sheetFormatPr defaultRowHeight="12.75"/>
  <cols>
    <col min="1" max="1" width="3.140625" style="9" customWidth="1"/>
    <col min="2" max="2" width="8" style="9" customWidth="1"/>
    <col min="3" max="3" width="1.5703125" style="9" hidden="1" customWidth="1"/>
    <col min="4" max="4" width="30.140625" style="9" customWidth="1"/>
    <col min="5" max="5" width="18.28515625" style="9" customWidth="1"/>
    <col min="6" max="6" width="9.140625" style="9" hidden="1" customWidth="1"/>
    <col min="7" max="7" width="11.7109375" style="9" customWidth="1"/>
    <col min="8" max="8" width="13.140625" style="9" customWidth="1"/>
    <col min="9" max="9" width="14.7109375" style="9" customWidth="1"/>
    <col min="10" max="10" width="15.85546875" style="9" customWidth="1"/>
    <col min="11" max="16384" width="9.140625" style="9"/>
  </cols>
  <sheetData>
    <row r="1" spans="2:10" ht="30" customHeight="1">
      <c r="B1" s="160" t="s">
        <v>0</v>
      </c>
      <c r="C1" s="160"/>
      <c r="D1" s="160"/>
      <c r="E1" s="160"/>
      <c r="F1" s="160"/>
      <c r="G1" s="160"/>
      <c r="H1" s="160"/>
      <c r="I1" s="160"/>
      <c r="J1" s="160"/>
    </row>
    <row r="2" spans="2:10" ht="15.75" customHeight="1">
      <c r="E2" s="19"/>
      <c r="H2" s="18" t="s">
        <v>226</v>
      </c>
      <c r="I2" s="17"/>
      <c r="J2" s="17"/>
    </row>
    <row r="3" spans="2:10" ht="15.75" customHeight="1">
      <c r="H3" s="18" t="s">
        <v>2</v>
      </c>
      <c r="I3" s="17"/>
      <c r="J3" s="17"/>
    </row>
    <row r="4" spans="2:10" ht="4.5" customHeight="1"/>
    <row r="5" spans="2:10" ht="15.75" customHeight="1">
      <c r="B5" s="161" t="s">
        <v>225</v>
      </c>
      <c r="C5" s="161"/>
      <c r="D5" s="161"/>
      <c r="E5" s="161"/>
      <c r="F5" s="161"/>
      <c r="G5" s="161"/>
      <c r="H5" s="161"/>
      <c r="I5" s="161"/>
      <c r="J5" s="161"/>
    </row>
    <row r="6" spans="2:10" ht="15.75" customHeight="1">
      <c r="B6" s="162" t="s">
        <v>224</v>
      </c>
      <c r="C6" s="162"/>
      <c r="D6" s="162"/>
      <c r="E6" s="162"/>
      <c r="F6" s="162"/>
      <c r="G6" s="162"/>
      <c r="H6" s="162"/>
      <c r="I6" s="162"/>
      <c r="J6" s="162"/>
    </row>
    <row r="7" spans="2:10" ht="15.75" customHeight="1">
      <c r="B7" s="163" t="s">
        <v>4</v>
      </c>
      <c r="C7" s="163"/>
      <c r="D7" s="163"/>
      <c r="E7" s="163"/>
      <c r="F7" s="163"/>
      <c r="G7" s="163"/>
      <c r="H7" s="163"/>
      <c r="I7" s="163"/>
      <c r="J7" s="163"/>
    </row>
    <row r="8" spans="2:10" ht="15" customHeight="1">
      <c r="B8" s="164" t="s">
        <v>223</v>
      </c>
      <c r="C8" s="164"/>
      <c r="D8" s="164"/>
      <c r="E8" s="164"/>
      <c r="F8" s="164"/>
      <c r="G8" s="164"/>
      <c r="H8" s="164"/>
      <c r="I8" s="164"/>
      <c r="J8" s="164"/>
    </row>
    <row r="9" spans="2:10" ht="15" customHeight="1">
      <c r="B9" s="209" t="s">
        <v>280</v>
      </c>
      <c r="C9" s="209"/>
      <c r="D9" s="209"/>
      <c r="E9" s="209"/>
      <c r="F9" s="209"/>
      <c r="G9" s="209"/>
      <c r="H9" s="209"/>
      <c r="I9" s="209"/>
      <c r="J9" s="209"/>
    </row>
    <row r="10" spans="2:10" ht="15" customHeight="1">
      <c r="B10" s="165" t="s">
        <v>222</v>
      </c>
      <c r="C10" s="165"/>
      <c r="D10" s="165"/>
      <c r="E10" s="165"/>
      <c r="F10" s="165"/>
      <c r="G10" s="165"/>
      <c r="H10" s="165"/>
      <c r="I10" s="165"/>
      <c r="J10" s="165"/>
    </row>
    <row r="11" spans="2:10" ht="15" customHeight="1">
      <c r="B11" s="165" t="s">
        <v>221</v>
      </c>
      <c r="C11" s="165"/>
      <c r="D11" s="165"/>
      <c r="E11" s="165"/>
      <c r="F11" s="165"/>
      <c r="G11" s="165"/>
      <c r="H11" s="165"/>
      <c r="I11" s="165"/>
      <c r="J11" s="165"/>
    </row>
    <row r="12" spans="2:10" ht="12" customHeight="1">
      <c r="B12" s="166"/>
      <c r="C12" s="166"/>
      <c r="D12" s="166"/>
      <c r="E12" s="166"/>
      <c r="F12" s="166"/>
      <c r="G12" s="166"/>
      <c r="H12" s="166"/>
      <c r="I12" s="166"/>
      <c r="J12" s="166"/>
    </row>
    <row r="13" spans="2:10" ht="15" customHeight="1">
      <c r="B13" s="167" t="s">
        <v>220</v>
      </c>
      <c r="C13" s="167"/>
      <c r="D13" s="167"/>
      <c r="E13" s="167"/>
      <c r="F13" s="167"/>
      <c r="G13" s="167"/>
      <c r="H13" s="167"/>
      <c r="I13" s="167"/>
      <c r="J13" s="167"/>
    </row>
    <row r="14" spans="2:10" ht="9.75" customHeight="1">
      <c r="B14" s="165"/>
      <c r="C14" s="165"/>
      <c r="D14" s="165"/>
      <c r="E14" s="165"/>
      <c r="F14" s="165"/>
      <c r="G14" s="165"/>
      <c r="H14" s="165"/>
      <c r="I14" s="165"/>
      <c r="J14" s="165"/>
    </row>
    <row r="15" spans="2:10" ht="15" customHeight="1">
      <c r="B15" s="167" t="s">
        <v>8</v>
      </c>
      <c r="C15" s="167"/>
      <c r="D15" s="167"/>
      <c r="E15" s="167"/>
      <c r="F15" s="167"/>
      <c r="G15" s="167"/>
      <c r="H15" s="167"/>
      <c r="I15" s="167"/>
      <c r="J15" s="167"/>
    </row>
    <row r="16" spans="2:10" ht="9.75" customHeight="1">
      <c r="B16" s="16"/>
      <c r="C16" s="10"/>
      <c r="D16" s="10"/>
      <c r="E16" s="10"/>
      <c r="F16" s="10"/>
      <c r="G16" s="10"/>
      <c r="H16" s="10"/>
      <c r="I16" s="10"/>
      <c r="J16" s="10"/>
    </row>
    <row r="17" spans="2:10" ht="15" customHeight="1">
      <c r="B17" s="168" t="s">
        <v>279</v>
      </c>
      <c r="C17" s="168"/>
      <c r="D17" s="168"/>
      <c r="E17" s="168"/>
      <c r="F17" s="168"/>
      <c r="G17" s="168"/>
      <c r="H17" s="168"/>
      <c r="I17" s="168"/>
      <c r="J17" s="168"/>
    </row>
    <row r="18" spans="2:10" ht="15" customHeight="1">
      <c r="B18" s="165" t="s">
        <v>9</v>
      </c>
      <c r="C18" s="165"/>
      <c r="D18" s="165"/>
      <c r="E18" s="165"/>
      <c r="F18" s="165"/>
      <c r="G18" s="165"/>
      <c r="H18" s="165"/>
      <c r="I18" s="165"/>
      <c r="J18" s="165"/>
    </row>
    <row r="19" spans="2:10" s="10" customFormat="1" ht="15" customHeight="1">
      <c r="B19" s="169" t="s">
        <v>10</v>
      </c>
      <c r="C19" s="169"/>
      <c r="D19" s="169"/>
      <c r="E19" s="169"/>
      <c r="F19" s="169"/>
      <c r="G19" s="169"/>
      <c r="H19" s="169"/>
      <c r="I19" s="169"/>
      <c r="J19" s="169"/>
    </row>
    <row r="20" spans="2:10" s="15" customFormat="1" ht="50.1" customHeight="1">
      <c r="B20" s="170" t="s">
        <v>11</v>
      </c>
      <c r="C20" s="171"/>
      <c r="D20" s="170" t="s">
        <v>12</v>
      </c>
      <c r="E20" s="172"/>
      <c r="F20" s="172"/>
      <c r="G20" s="171"/>
      <c r="H20" s="121" t="s">
        <v>219</v>
      </c>
      <c r="I20" s="121" t="s">
        <v>218</v>
      </c>
      <c r="J20" s="121" t="s">
        <v>217</v>
      </c>
    </row>
    <row r="21" spans="2:10" ht="15.75" customHeight="1">
      <c r="B21" s="119" t="s">
        <v>16</v>
      </c>
      <c r="C21" s="114" t="s">
        <v>216</v>
      </c>
      <c r="D21" s="173" t="s">
        <v>216</v>
      </c>
      <c r="E21" s="174"/>
      <c r="F21" s="174"/>
      <c r="G21" s="175"/>
      <c r="H21" s="116"/>
      <c r="I21" s="111">
        <f>SUM(I22,I27,I28)</f>
        <v>1118668.73</v>
      </c>
      <c r="J21" s="111">
        <f>SUM(J22,J27,J28)</f>
        <v>1218337.74</v>
      </c>
    </row>
    <row r="22" spans="2:10" ht="15.75" customHeight="1">
      <c r="B22" s="118" t="s">
        <v>18</v>
      </c>
      <c r="C22" s="109" t="s">
        <v>215</v>
      </c>
      <c r="D22" s="176" t="s">
        <v>215</v>
      </c>
      <c r="E22" s="177"/>
      <c r="F22" s="177"/>
      <c r="G22" s="178"/>
      <c r="H22" s="117"/>
      <c r="I22" s="107">
        <f>SUM(I23:I26)</f>
        <v>1116813.73</v>
      </c>
      <c r="J22" s="107">
        <f>SUM(J23:J26)</f>
        <v>1216344.74</v>
      </c>
    </row>
    <row r="23" spans="2:10" ht="15.75" customHeight="1">
      <c r="B23" s="118" t="s">
        <v>214</v>
      </c>
      <c r="C23" s="109" t="s">
        <v>86</v>
      </c>
      <c r="D23" s="176" t="s">
        <v>86</v>
      </c>
      <c r="E23" s="177"/>
      <c r="F23" s="177"/>
      <c r="G23" s="178"/>
      <c r="H23" s="117"/>
      <c r="I23" s="115">
        <v>787200.32</v>
      </c>
      <c r="J23" s="115">
        <v>934043.41</v>
      </c>
    </row>
    <row r="24" spans="2:10" ht="15.75" customHeight="1">
      <c r="B24" s="118" t="s">
        <v>213</v>
      </c>
      <c r="C24" s="110" t="s">
        <v>212</v>
      </c>
      <c r="D24" s="179" t="s">
        <v>212</v>
      </c>
      <c r="E24" s="180"/>
      <c r="F24" s="180"/>
      <c r="G24" s="181"/>
      <c r="H24" s="117"/>
      <c r="I24" s="115">
        <v>231602.31</v>
      </c>
      <c r="J24" s="115">
        <v>250615.24</v>
      </c>
    </row>
    <row r="25" spans="2:10" ht="15.75" customHeight="1">
      <c r="B25" s="118" t="s">
        <v>211</v>
      </c>
      <c r="C25" s="109" t="s">
        <v>210</v>
      </c>
      <c r="D25" s="179" t="s">
        <v>210</v>
      </c>
      <c r="E25" s="180"/>
      <c r="F25" s="180"/>
      <c r="G25" s="181"/>
      <c r="H25" s="117"/>
      <c r="I25" s="115">
        <v>97882.84</v>
      </c>
      <c r="J25" s="115">
        <v>29513.08</v>
      </c>
    </row>
    <row r="26" spans="2:10" ht="15.75" customHeight="1">
      <c r="B26" s="118" t="s">
        <v>209</v>
      </c>
      <c r="C26" s="110" t="s">
        <v>208</v>
      </c>
      <c r="D26" s="179" t="s">
        <v>208</v>
      </c>
      <c r="E26" s="180"/>
      <c r="F26" s="180"/>
      <c r="G26" s="181"/>
      <c r="H26" s="117"/>
      <c r="I26" s="115">
        <v>128.26</v>
      </c>
      <c r="J26" s="115">
        <v>2173.0100000000002</v>
      </c>
    </row>
    <row r="27" spans="2:10" ht="15.75" customHeight="1">
      <c r="B27" s="118" t="s">
        <v>31</v>
      </c>
      <c r="C27" s="109" t="s">
        <v>207</v>
      </c>
      <c r="D27" s="179" t="s">
        <v>207</v>
      </c>
      <c r="E27" s="180"/>
      <c r="F27" s="180"/>
      <c r="G27" s="181"/>
      <c r="H27" s="117"/>
      <c r="I27" s="107"/>
      <c r="J27" s="120"/>
    </row>
    <row r="28" spans="2:10" ht="15.75" customHeight="1">
      <c r="B28" s="118" t="s">
        <v>51</v>
      </c>
      <c r="C28" s="109" t="s">
        <v>206</v>
      </c>
      <c r="D28" s="179" t="s">
        <v>206</v>
      </c>
      <c r="E28" s="180"/>
      <c r="F28" s="180"/>
      <c r="G28" s="181"/>
      <c r="H28" s="117" t="s">
        <v>276</v>
      </c>
      <c r="I28" s="107">
        <f>SUM(I29)+SUM(I30)</f>
        <v>1855</v>
      </c>
      <c r="J28" s="107">
        <f>SUM(J29)+SUM(J30)</f>
        <v>1993</v>
      </c>
    </row>
    <row r="29" spans="2:10" ht="15.75" customHeight="1">
      <c r="B29" s="118" t="s">
        <v>205</v>
      </c>
      <c r="C29" s="110" t="s">
        <v>204</v>
      </c>
      <c r="D29" s="179" t="s">
        <v>204</v>
      </c>
      <c r="E29" s="180"/>
      <c r="F29" s="180"/>
      <c r="G29" s="181"/>
      <c r="H29" s="117"/>
      <c r="I29" s="115">
        <v>1855</v>
      </c>
      <c r="J29" s="115">
        <v>1993</v>
      </c>
    </row>
    <row r="30" spans="2:10" ht="15.75" customHeight="1">
      <c r="B30" s="118" t="s">
        <v>203</v>
      </c>
      <c r="C30" s="110" t="s">
        <v>202</v>
      </c>
      <c r="D30" s="179" t="s">
        <v>202</v>
      </c>
      <c r="E30" s="180"/>
      <c r="F30" s="180"/>
      <c r="G30" s="181"/>
      <c r="H30" s="117"/>
      <c r="I30" s="115" t="s">
        <v>22</v>
      </c>
      <c r="J30" s="115" t="s">
        <v>22</v>
      </c>
    </row>
    <row r="31" spans="2:10" ht="15.75" customHeight="1">
      <c r="B31" s="119" t="s">
        <v>57</v>
      </c>
      <c r="C31" s="114" t="s">
        <v>201</v>
      </c>
      <c r="D31" s="173" t="s">
        <v>201</v>
      </c>
      <c r="E31" s="174"/>
      <c r="F31" s="174"/>
      <c r="G31" s="175"/>
      <c r="H31" s="116" t="s">
        <v>277</v>
      </c>
      <c r="I31" s="111">
        <f>SUM(I32:I45)</f>
        <v>1111119.77</v>
      </c>
      <c r="J31" s="111">
        <f>SUM(J32:J45)</f>
        <v>1196594.6099999999</v>
      </c>
    </row>
    <row r="32" spans="2:10" ht="15.75" customHeight="1">
      <c r="B32" s="118" t="s">
        <v>18</v>
      </c>
      <c r="C32" s="109" t="s">
        <v>200</v>
      </c>
      <c r="D32" s="179" t="s">
        <v>199</v>
      </c>
      <c r="E32" s="180"/>
      <c r="F32" s="180"/>
      <c r="G32" s="181"/>
      <c r="H32" s="117"/>
      <c r="I32" s="115">
        <v>793383.03</v>
      </c>
      <c r="J32" s="115">
        <v>899467.55</v>
      </c>
    </row>
    <row r="33" spans="2:10" ht="15.75" customHeight="1">
      <c r="B33" s="118" t="s">
        <v>31</v>
      </c>
      <c r="C33" s="109" t="s">
        <v>198</v>
      </c>
      <c r="D33" s="179" t="s">
        <v>197</v>
      </c>
      <c r="E33" s="180"/>
      <c r="F33" s="180"/>
      <c r="G33" s="181"/>
      <c r="H33" s="117"/>
      <c r="I33" s="115">
        <v>22644.15</v>
      </c>
      <c r="J33" s="115">
        <v>13741.74</v>
      </c>
    </row>
    <row r="34" spans="2:10" ht="15.75" customHeight="1">
      <c r="B34" s="118" t="s">
        <v>51</v>
      </c>
      <c r="C34" s="109" t="s">
        <v>196</v>
      </c>
      <c r="D34" s="179" t="s">
        <v>195</v>
      </c>
      <c r="E34" s="180"/>
      <c r="F34" s="180"/>
      <c r="G34" s="181"/>
      <c r="H34" s="117"/>
      <c r="I34" s="115">
        <v>3306.99</v>
      </c>
      <c r="J34" s="115">
        <v>5806.85</v>
      </c>
    </row>
    <row r="35" spans="2:10" ht="15.75" customHeight="1">
      <c r="B35" s="118" t="s">
        <v>53</v>
      </c>
      <c r="C35" s="109" t="s">
        <v>194</v>
      </c>
      <c r="D35" s="176" t="s">
        <v>193</v>
      </c>
      <c r="E35" s="177"/>
      <c r="F35" s="177"/>
      <c r="G35" s="178"/>
      <c r="H35" s="117"/>
      <c r="I35" s="115">
        <v>311.08</v>
      </c>
      <c r="J35" s="115">
        <v>0</v>
      </c>
    </row>
    <row r="36" spans="2:10" ht="15.75" customHeight="1">
      <c r="B36" s="118" t="s">
        <v>55</v>
      </c>
      <c r="C36" s="109" t="s">
        <v>192</v>
      </c>
      <c r="D36" s="176" t="s">
        <v>191</v>
      </c>
      <c r="E36" s="177"/>
      <c r="F36" s="177"/>
      <c r="G36" s="178"/>
      <c r="H36" s="117"/>
      <c r="I36" s="115">
        <v>10637.23</v>
      </c>
      <c r="J36" s="115">
        <v>9233.07</v>
      </c>
    </row>
    <row r="37" spans="2:10" ht="15.75" customHeight="1">
      <c r="B37" s="118" t="s">
        <v>190</v>
      </c>
      <c r="C37" s="109" t="s">
        <v>189</v>
      </c>
      <c r="D37" s="176" t="s">
        <v>188</v>
      </c>
      <c r="E37" s="177"/>
      <c r="F37" s="177"/>
      <c r="G37" s="178"/>
      <c r="H37" s="117"/>
      <c r="I37" s="115">
        <v>3724.8</v>
      </c>
      <c r="J37" s="115">
        <v>3898.97</v>
      </c>
    </row>
    <row r="38" spans="2:10" ht="15.75" customHeight="1">
      <c r="B38" s="118" t="s">
        <v>187</v>
      </c>
      <c r="C38" s="109" t="s">
        <v>186</v>
      </c>
      <c r="D38" s="176" t="s">
        <v>185</v>
      </c>
      <c r="E38" s="177"/>
      <c r="F38" s="177"/>
      <c r="G38" s="178"/>
      <c r="H38" s="117"/>
      <c r="I38" s="115" t="s">
        <v>22</v>
      </c>
      <c r="J38" s="115" t="s">
        <v>22</v>
      </c>
    </row>
    <row r="39" spans="2:10" ht="15.75" customHeight="1">
      <c r="B39" s="118" t="s">
        <v>184</v>
      </c>
      <c r="C39" s="109" t="s">
        <v>183</v>
      </c>
      <c r="D39" s="179" t="s">
        <v>183</v>
      </c>
      <c r="E39" s="180"/>
      <c r="F39" s="180"/>
      <c r="G39" s="181"/>
      <c r="H39" s="117"/>
      <c r="I39" s="115">
        <v>0</v>
      </c>
      <c r="J39" s="115">
        <v>0</v>
      </c>
    </row>
    <row r="40" spans="2:10" ht="15.75" customHeight="1">
      <c r="B40" s="118" t="s">
        <v>182</v>
      </c>
      <c r="C40" s="109" t="s">
        <v>181</v>
      </c>
      <c r="D40" s="176" t="s">
        <v>181</v>
      </c>
      <c r="E40" s="177"/>
      <c r="F40" s="177"/>
      <c r="G40" s="178"/>
      <c r="H40" s="117"/>
      <c r="I40" s="115">
        <v>174800.49</v>
      </c>
      <c r="J40" s="115">
        <v>132314.25</v>
      </c>
    </row>
    <row r="41" spans="2:10" ht="15.75" customHeight="1">
      <c r="B41" s="118" t="s">
        <v>180</v>
      </c>
      <c r="C41" s="109" t="s">
        <v>179</v>
      </c>
      <c r="D41" s="179" t="s">
        <v>178</v>
      </c>
      <c r="E41" s="180"/>
      <c r="F41" s="180"/>
      <c r="G41" s="181"/>
      <c r="H41" s="117"/>
      <c r="I41" s="115">
        <v>0</v>
      </c>
      <c r="J41" s="115">
        <v>0</v>
      </c>
    </row>
    <row r="42" spans="2:10" ht="15.75" customHeight="1">
      <c r="B42" s="118" t="s">
        <v>177</v>
      </c>
      <c r="C42" s="109" t="s">
        <v>176</v>
      </c>
      <c r="D42" s="179" t="s">
        <v>175</v>
      </c>
      <c r="E42" s="180"/>
      <c r="F42" s="180"/>
      <c r="G42" s="181"/>
      <c r="H42" s="117"/>
      <c r="I42" s="115" t="s">
        <v>22</v>
      </c>
      <c r="J42" s="115" t="s">
        <v>22</v>
      </c>
    </row>
    <row r="43" spans="2:10" ht="15.75" customHeight="1">
      <c r="B43" s="118" t="s">
        <v>174</v>
      </c>
      <c r="C43" s="109" t="s">
        <v>173</v>
      </c>
      <c r="D43" s="179" t="s">
        <v>172</v>
      </c>
      <c r="E43" s="180"/>
      <c r="F43" s="180"/>
      <c r="G43" s="181"/>
      <c r="H43" s="117"/>
      <c r="I43" s="115" t="s">
        <v>22</v>
      </c>
      <c r="J43" s="115" t="s">
        <v>22</v>
      </c>
    </row>
    <row r="44" spans="2:10" ht="15.75" customHeight="1">
      <c r="B44" s="118" t="s">
        <v>171</v>
      </c>
      <c r="C44" s="109" t="s">
        <v>170</v>
      </c>
      <c r="D44" s="179" t="s">
        <v>169</v>
      </c>
      <c r="E44" s="180"/>
      <c r="F44" s="180"/>
      <c r="G44" s="181"/>
      <c r="H44" s="117"/>
      <c r="I44" s="115">
        <v>102312</v>
      </c>
      <c r="J44" s="115">
        <v>132132.18</v>
      </c>
    </row>
    <row r="45" spans="2:10" ht="15.75" customHeight="1">
      <c r="B45" s="118" t="s">
        <v>168</v>
      </c>
      <c r="C45" s="109" t="s">
        <v>167</v>
      </c>
      <c r="D45" s="182" t="s">
        <v>166</v>
      </c>
      <c r="E45" s="183"/>
      <c r="F45" s="183"/>
      <c r="G45" s="184"/>
      <c r="H45" s="117"/>
      <c r="I45" s="115" t="s">
        <v>22</v>
      </c>
      <c r="J45" s="115" t="s">
        <v>22</v>
      </c>
    </row>
    <row r="46" spans="2:10" ht="15.75" customHeight="1">
      <c r="B46" s="114" t="s">
        <v>59</v>
      </c>
      <c r="C46" s="113" t="s">
        <v>165</v>
      </c>
      <c r="D46" s="185" t="s">
        <v>165</v>
      </c>
      <c r="E46" s="186"/>
      <c r="F46" s="186"/>
      <c r="G46" s="187"/>
      <c r="H46" s="116"/>
      <c r="I46" s="111">
        <f>I21-I31</f>
        <v>7548.9599999999627</v>
      </c>
      <c r="J46" s="111">
        <f>J21-J31</f>
        <v>21743.130000000121</v>
      </c>
    </row>
    <row r="47" spans="2:10" ht="15.75" customHeight="1">
      <c r="B47" s="114" t="s">
        <v>84</v>
      </c>
      <c r="C47" s="114" t="s">
        <v>164</v>
      </c>
      <c r="D47" s="188" t="s">
        <v>164</v>
      </c>
      <c r="E47" s="189"/>
      <c r="F47" s="189"/>
      <c r="G47" s="190"/>
      <c r="H47" s="112"/>
      <c r="I47" s="111">
        <f>IF(TYPE(I48)=1,I48,0)+IF(TYPE(I49)=1,I49,0)+IF(TYPE(I50)=1,I50,0)</f>
        <v>0</v>
      </c>
      <c r="J47" s="111">
        <f>IF(TYPE(J48)=1,J48,0)+IF(TYPE(J49)=1,J49,0)+IF(TYPE(J50)=1,J50,0)</f>
        <v>0</v>
      </c>
    </row>
    <row r="48" spans="2:10" ht="15.75" customHeight="1">
      <c r="B48" s="110" t="s">
        <v>163</v>
      </c>
      <c r="C48" s="109" t="s">
        <v>162</v>
      </c>
      <c r="D48" s="182" t="s">
        <v>161</v>
      </c>
      <c r="E48" s="183"/>
      <c r="F48" s="183"/>
      <c r="G48" s="184"/>
      <c r="H48" s="108"/>
      <c r="I48" s="107"/>
      <c r="J48" s="115"/>
    </row>
    <row r="49" spans="2:10" ht="15.75" customHeight="1">
      <c r="B49" s="110" t="s">
        <v>31</v>
      </c>
      <c r="C49" s="109" t="s">
        <v>160</v>
      </c>
      <c r="D49" s="182" t="s">
        <v>160</v>
      </c>
      <c r="E49" s="183"/>
      <c r="F49" s="183"/>
      <c r="G49" s="184"/>
      <c r="H49" s="108"/>
      <c r="I49" s="115"/>
      <c r="J49" s="115"/>
    </row>
    <row r="50" spans="2:10" ht="15.75" customHeight="1">
      <c r="B50" s="110" t="s">
        <v>159</v>
      </c>
      <c r="C50" s="109" t="s">
        <v>158</v>
      </c>
      <c r="D50" s="182" t="s">
        <v>157</v>
      </c>
      <c r="E50" s="183"/>
      <c r="F50" s="183"/>
      <c r="G50" s="184"/>
      <c r="H50" s="108"/>
      <c r="I50" s="115" t="s">
        <v>22</v>
      </c>
      <c r="J50" s="115" t="s">
        <v>22</v>
      </c>
    </row>
    <row r="51" spans="2:10" ht="15.75" customHeight="1">
      <c r="B51" s="114" t="s">
        <v>91</v>
      </c>
      <c r="C51" s="113" t="s">
        <v>156</v>
      </c>
      <c r="D51" s="185" t="s">
        <v>156</v>
      </c>
      <c r="E51" s="186"/>
      <c r="F51" s="186"/>
      <c r="G51" s="187"/>
      <c r="H51" s="112"/>
      <c r="I51" s="115" t="s">
        <v>22</v>
      </c>
      <c r="J51" s="115" t="s">
        <v>22</v>
      </c>
    </row>
    <row r="52" spans="2:10" ht="30" customHeight="1">
      <c r="B52" s="114" t="s">
        <v>118</v>
      </c>
      <c r="C52" s="113" t="s">
        <v>155</v>
      </c>
      <c r="D52" s="191" t="s">
        <v>155</v>
      </c>
      <c r="E52" s="192"/>
      <c r="F52" s="192"/>
      <c r="G52" s="193"/>
      <c r="H52" s="112"/>
      <c r="I52" s="115" t="s">
        <v>22</v>
      </c>
      <c r="J52" s="115" t="s">
        <v>22</v>
      </c>
    </row>
    <row r="53" spans="2:10" ht="15.75" customHeight="1">
      <c r="B53" s="114" t="s">
        <v>130</v>
      </c>
      <c r="C53" s="113" t="s">
        <v>154</v>
      </c>
      <c r="D53" s="185" t="s">
        <v>154</v>
      </c>
      <c r="E53" s="186"/>
      <c r="F53" s="186"/>
      <c r="G53" s="187"/>
      <c r="H53" s="112"/>
      <c r="I53" s="115" t="s">
        <v>22</v>
      </c>
      <c r="J53" s="115" t="s">
        <v>22</v>
      </c>
    </row>
    <row r="54" spans="2:10" ht="30" customHeight="1">
      <c r="B54" s="114" t="s">
        <v>153</v>
      </c>
      <c r="C54" s="114" t="s">
        <v>152</v>
      </c>
      <c r="D54" s="173" t="s">
        <v>152</v>
      </c>
      <c r="E54" s="174"/>
      <c r="F54" s="174"/>
      <c r="G54" s="175"/>
      <c r="H54" s="112"/>
      <c r="I54" s="111">
        <f>SUM(I46,I47,I51,I52,I53)</f>
        <v>7548.9599999999627</v>
      </c>
      <c r="J54" s="111">
        <f>SUM(J46,J47,J51,J52,J53)</f>
        <v>21743.130000000121</v>
      </c>
    </row>
    <row r="55" spans="2:10" ht="15.75" customHeight="1">
      <c r="B55" s="114" t="s">
        <v>18</v>
      </c>
      <c r="C55" s="114" t="s">
        <v>151</v>
      </c>
      <c r="D55" s="188" t="s">
        <v>151</v>
      </c>
      <c r="E55" s="189"/>
      <c r="F55" s="189"/>
      <c r="G55" s="190"/>
      <c r="H55" s="112"/>
      <c r="I55" s="115" t="s">
        <v>22</v>
      </c>
      <c r="J55" s="115" t="s">
        <v>22</v>
      </c>
    </row>
    <row r="56" spans="2:10" ht="15.75" customHeight="1">
      <c r="B56" s="114" t="s">
        <v>150</v>
      </c>
      <c r="C56" s="113" t="s">
        <v>149</v>
      </c>
      <c r="D56" s="185" t="s">
        <v>149</v>
      </c>
      <c r="E56" s="186"/>
      <c r="F56" s="186"/>
      <c r="G56" s="187"/>
      <c r="H56" s="112"/>
      <c r="I56" s="111">
        <f>SUM(I54,I55)</f>
        <v>7548.9599999999627</v>
      </c>
      <c r="J56" s="111">
        <f>SUM(J54,J55)</f>
        <v>21743.130000000121</v>
      </c>
    </row>
    <row r="57" spans="2:10" ht="15.75" customHeight="1">
      <c r="B57" s="110" t="s">
        <v>18</v>
      </c>
      <c r="C57" s="109" t="s">
        <v>148</v>
      </c>
      <c r="D57" s="182" t="s">
        <v>148</v>
      </c>
      <c r="E57" s="183"/>
      <c r="F57" s="183"/>
      <c r="G57" s="184"/>
      <c r="H57" s="108"/>
      <c r="I57" s="107"/>
      <c r="J57" s="107"/>
    </row>
    <row r="58" spans="2:10" ht="15.75" customHeight="1">
      <c r="B58" s="110" t="s">
        <v>31</v>
      </c>
      <c r="C58" s="109" t="s">
        <v>147</v>
      </c>
      <c r="D58" s="182" t="s">
        <v>147</v>
      </c>
      <c r="E58" s="183"/>
      <c r="F58" s="183"/>
      <c r="G58" s="184"/>
      <c r="H58" s="108"/>
      <c r="I58" s="107"/>
      <c r="J58" s="107"/>
    </row>
    <row r="59" spans="2:10">
      <c r="B59" s="14"/>
      <c r="C59" s="14"/>
      <c r="D59" s="14"/>
      <c r="E59" s="14"/>
    </row>
    <row r="60" spans="2:10" ht="15.75" customHeight="1">
      <c r="B60" s="196" t="s">
        <v>133</v>
      </c>
      <c r="C60" s="196"/>
      <c r="D60" s="196"/>
      <c r="E60" s="196"/>
      <c r="F60" s="196"/>
      <c r="G60" s="196"/>
      <c r="H60" s="106"/>
      <c r="I60" s="197" t="s">
        <v>134</v>
      </c>
      <c r="J60" s="197"/>
    </row>
    <row r="61" spans="2:10" s="10" customFormat="1" ht="18.75" customHeight="1">
      <c r="B61" s="194" t="s">
        <v>146</v>
      </c>
      <c r="C61" s="194"/>
      <c r="D61" s="194"/>
      <c r="E61" s="194"/>
      <c r="F61" s="194"/>
      <c r="G61" s="194"/>
      <c r="H61" s="11" t="s">
        <v>136</v>
      </c>
      <c r="I61" s="195" t="s">
        <v>137</v>
      </c>
      <c r="J61" s="195"/>
    </row>
    <row r="62" spans="2:10" s="10" customFormat="1" ht="10.5" customHeight="1">
      <c r="B62" s="13"/>
      <c r="C62" s="13"/>
      <c r="D62" s="13"/>
      <c r="E62" s="13"/>
      <c r="F62" s="13"/>
      <c r="G62" s="13"/>
      <c r="H62" s="13"/>
      <c r="I62" s="12"/>
      <c r="J62" s="12"/>
    </row>
    <row r="63" spans="2:10" s="10" customFormat="1" ht="15" customHeight="1">
      <c r="B63" s="198" t="s">
        <v>145</v>
      </c>
      <c r="C63" s="198"/>
      <c r="D63" s="198"/>
      <c r="E63" s="198"/>
      <c r="F63" s="198"/>
      <c r="G63" s="198"/>
      <c r="H63" s="105"/>
      <c r="I63" s="197" t="s">
        <v>139</v>
      </c>
      <c r="J63" s="197"/>
    </row>
    <row r="64" spans="2:10" s="10" customFormat="1" ht="12" customHeight="1">
      <c r="B64" s="194" t="s">
        <v>144</v>
      </c>
      <c r="C64" s="194"/>
      <c r="D64" s="194"/>
      <c r="E64" s="194"/>
      <c r="F64" s="194"/>
      <c r="G64" s="194"/>
      <c r="H64" s="11" t="s">
        <v>143</v>
      </c>
      <c r="I64" s="195" t="s">
        <v>137</v>
      </c>
      <c r="J64" s="195"/>
    </row>
    <row r="66" spans="2:5" ht="27.75" customHeight="1">
      <c r="B66" s="160" t="s">
        <v>142</v>
      </c>
      <c r="C66" s="160"/>
      <c r="D66" s="160"/>
      <c r="E66" s="160"/>
    </row>
  </sheetData>
  <mergeCells count="64">
    <mergeCell ref="I64:J64"/>
    <mergeCell ref="B66:E66"/>
    <mergeCell ref="D58:G58"/>
    <mergeCell ref="B60:G60"/>
    <mergeCell ref="I60:J60"/>
    <mergeCell ref="B61:G61"/>
    <mergeCell ref="I61:J61"/>
    <mergeCell ref="B63:G63"/>
    <mergeCell ref="I63:J63"/>
    <mergeCell ref="D54:G54"/>
    <mergeCell ref="D55:G55"/>
    <mergeCell ref="D56:G56"/>
    <mergeCell ref="D57:G57"/>
    <mergeCell ref="B64:G64"/>
    <mergeCell ref="D49:G49"/>
    <mergeCell ref="D50:G50"/>
    <mergeCell ref="D51:G51"/>
    <mergeCell ref="D52:G52"/>
    <mergeCell ref="D53:G53"/>
    <mergeCell ref="D44:G44"/>
    <mergeCell ref="D45:G45"/>
    <mergeCell ref="D46:G46"/>
    <mergeCell ref="D47:G47"/>
    <mergeCell ref="D48:G48"/>
    <mergeCell ref="D39:G39"/>
    <mergeCell ref="D40:G40"/>
    <mergeCell ref="D41:G41"/>
    <mergeCell ref="D42:G42"/>
    <mergeCell ref="D43:G43"/>
    <mergeCell ref="D34:G34"/>
    <mergeCell ref="D35:G35"/>
    <mergeCell ref="D36:G36"/>
    <mergeCell ref="D37:G37"/>
    <mergeCell ref="D38:G38"/>
    <mergeCell ref="D29:G29"/>
    <mergeCell ref="D30:G30"/>
    <mergeCell ref="D31:G31"/>
    <mergeCell ref="D32:G32"/>
    <mergeCell ref="D33:G33"/>
    <mergeCell ref="D24:G24"/>
    <mergeCell ref="D25:G25"/>
    <mergeCell ref="D26:G26"/>
    <mergeCell ref="D27:G27"/>
    <mergeCell ref="D28:G28"/>
    <mergeCell ref="B20:C20"/>
    <mergeCell ref="D20:G20"/>
    <mergeCell ref="D21:G21"/>
    <mergeCell ref="D22:G22"/>
    <mergeCell ref="D23:G23"/>
    <mergeCell ref="B14:J14"/>
    <mergeCell ref="B15:J15"/>
    <mergeCell ref="B17:J17"/>
    <mergeCell ref="B18:J18"/>
    <mergeCell ref="B19:J19"/>
    <mergeCell ref="B9:J9"/>
    <mergeCell ref="B10:J10"/>
    <mergeCell ref="B11:J11"/>
    <mergeCell ref="B12:J12"/>
    <mergeCell ref="B13:J13"/>
    <mergeCell ref="B1:J1"/>
    <mergeCell ref="B5:J5"/>
    <mergeCell ref="B6:J6"/>
    <mergeCell ref="B7:J7"/>
    <mergeCell ref="B8:J8"/>
  </mergeCells>
  <printOptions horizontalCentered="1"/>
  <pageMargins left="0.59055118110236227" right="0.39370078740157483" top="0.78740157480314965" bottom="0.39370078740157483" header="0.51181102362204722" footer="0.51181102362204722"/>
  <pageSetup paperSize="9" scale="70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DB90-CA2B-44BF-A886-1CABB355CFB2}">
  <sheetPr>
    <pageSetUpPr fitToPage="1"/>
  </sheetPr>
  <dimension ref="A1:P29"/>
  <sheetViews>
    <sheetView showGridLines="0" topLeftCell="A10" zoomScale="80" zoomScaleSheetLayoutView="75" workbookViewId="0">
      <selection activeCell="F21" sqref="F21"/>
    </sheetView>
  </sheetViews>
  <sheetFormatPr defaultRowHeight="15" customHeight="1"/>
  <cols>
    <col min="1" max="1" width="9.140625" style="20"/>
    <col min="2" max="2" width="6" style="21" customWidth="1"/>
    <col min="3" max="3" width="32.85546875" style="20" customWidth="1"/>
    <col min="4" max="11" width="15.7109375" style="20" customWidth="1"/>
    <col min="12" max="12" width="13.140625" style="20" customWidth="1"/>
    <col min="13" max="14" width="15.7109375" style="20" customWidth="1"/>
    <col min="15" max="15" width="20.28515625" style="20" customWidth="1"/>
    <col min="16" max="16384" width="9.140625" style="20"/>
  </cols>
  <sheetData>
    <row r="1" spans="2:15" ht="33.75" customHeight="1">
      <c r="B1" s="201" t="s">
        <v>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2:15" ht="15" customHeight="1">
      <c r="J2" s="20" t="s">
        <v>266</v>
      </c>
    </row>
    <row r="3" spans="2:15" ht="15" customHeight="1">
      <c r="J3" s="20" t="s">
        <v>265</v>
      </c>
    </row>
    <row r="5" spans="2:15" ht="15" customHeight="1">
      <c r="B5" s="202" t="s">
        <v>264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5" ht="14.25" customHeight="1">
      <c r="B6" s="202" t="s">
        <v>263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</row>
    <row r="8" spans="2:15" ht="15" customHeight="1">
      <c r="B8" s="202" t="s">
        <v>262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</row>
    <row r="9" spans="2:15" ht="5.25" customHeight="1"/>
    <row r="10" spans="2:15" ht="15" customHeight="1">
      <c r="B10" s="203" t="s">
        <v>11</v>
      </c>
      <c r="C10" s="203" t="s">
        <v>261</v>
      </c>
      <c r="D10" s="203" t="s">
        <v>260</v>
      </c>
      <c r="E10" s="205" t="s">
        <v>259</v>
      </c>
      <c r="F10" s="206"/>
      <c r="G10" s="206"/>
      <c r="H10" s="206"/>
      <c r="I10" s="206"/>
      <c r="J10" s="206"/>
      <c r="K10" s="206"/>
      <c r="L10" s="206"/>
      <c r="M10" s="207"/>
      <c r="N10" s="203" t="s">
        <v>258</v>
      </c>
    </row>
    <row r="11" spans="2:15" ht="123" customHeight="1">
      <c r="B11" s="204"/>
      <c r="C11" s="204"/>
      <c r="D11" s="204"/>
      <c r="E11" s="131" t="s">
        <v>257</v>
      </c>
      <c r="F11" s="131" t="s">
        <v>256</v>
      </c>
      <c r="G11" s="131" t="s">
        <v>255</v>
      </c>
      <c r="H11" s="131" t="s">
        <v>254</v>
      </c>
      <c r="I11" s="131" t="s">
        <v>253</v>
      </c>
      <c r="J11" s="27" t="s">
        <v>252</v>
      </c>
      <c r="K11" s="131" t="s">
        <v>251</v>
      </c>
      <c r="L11" s="131" t="s">
        <v>250</v>
      </c>
      <c r="M11" s="130" t="s">
        <v>249</v>
      </c>
      <c r="N11" s="204"/>
    </row>
    <row r="12" spans="2:15" ht="15" customHeight="1">
      <c r="B12" s="128">
        <v>1</v>
      </c>
      <c r="C12" s="128">
        <v>2</v>
      </c>
      <c r="D12" s="128">
        <v>3</v>
      </c>
      <c r="E12" s="128">
        <v>4</v>
      </c>
      <c r="F12" s="128">
        <v>5</v>
      </c>
      <c r="G12" s="128">
        <v>6</v>
      </c>
      <c r="H12" s="128">
        <v>7</v>
      </c>
      <c r="I12" s="128">
        <v>8</v>
      </c>
      <c r="J12" s="128">
        <v>9</v>
      </c>
      <c r="K12" s="128">
        <v>10</v>
      </c>
      <c r="L12" s="129" t="s">
        <v>248</v>
      </c>
      <c r="M12" s="128">
        <v>12</v>
      </c>
      <c r="N12" s="128">
        <v>13</v>
      </c>
    </row>
    <row r="13" spans="2:15" ht="71.25" customHeight="1">
      <c r="B13" s="124" t="s">
        <v>247</v>
      </c>
      <c r="C13" s="123" t="s">
        <v>246</v>
      </c>
      <c r="D13" s="122">
        <f t="shared" ref="D13:M13" si="0">SUM(D14:D15)</f>
        <v>35474.369999999995</v>
      </c>
      <c r="E13" s="122">
        <f t="shared" si="0"/>
        <v>789922.25</v>
      </c>
      <c r="F13" s="122">
        <f t="shared" si="0"/>
        <v>0</v>
      </c>
      <c r="G13" s="122">
        <f t="shared" si="0"/>
        <v>25378</v>
      </c>
      <c r="H13" s="122">
        <f t="shared" si="0"/>
        <v>-8169.99</v>
      </c>
      <c r="I13" s="122">
        <f t="shared" si="0"/>
        <v>0</v>
      </c>
      <c r="J13" s="122">
        <f t="shared" si="0"/>
        <v>-802857.94</v>
      </c>
      <c r="K13" s="122">
        <f t="shared" si="0"/>
        <v>0</v>
      </c>
      <c r="L13" s="122">
        <f t="shared" si="0"/>
        <v>0</v>
      </c>
      <c r="M13" s="122">
        <f t="shared" si="0"/>
        <v>0</v>
      </c>
      <c r="N13" s="122">
        <f t="shared" ref="N13:N25" si="1">SUM(D13:M13)</f>
        <v>39746.690000000061</v>
      </c>
      <c r="O13" s="25"/>
    </row>
    <row r="14" spans="2:15" ht="15" customHeight="1">
      <c r="B14" s="127" t="s">
        <v>245</v>
      </c>
      <c r="C14" s="126" t="s">
        <v>232</v>
      </c>
      <c r="D14" s="125">
        <v>9962.68</v>
      </c>
      <c r="E14" s="125">
        <v>93665.46</v>
      </c>
      <c r="F14" s="125">
        <v>1822.42</v>
      </c>
      <c r="G14" s="125">
        <v>25378</v>
      </c>
      <c r="H14" s="125" t="s">
        <v>22</v>
      </c>
      <c r="I14" s="125" t="s">
        <v>22</v>
      </c>
      <c r="J14" s="125">
        <v>-121308.43</v>
      </c>
      <c r="K14" s="125" t="s">
        <v>22</v>
      </c>
      <c r="L14" s="125" t="s">
        <v>22</v>
      </c>
      <c r="M14" s="125">
        <v>0</v>
      </c>
      <c r="N14" s="125">
        <f t="shared" si="1"/>
        <v>9520.1300000000192</v>
      </c>
      <c r="O14" s="26"/>
    </row>
    <row r="15" spans="2:15" ht="15" customHeight="1">
      <c r="B15" s="127" t="s">
        <v>244</v>
      </c>
      <c r="C15" s="126" t="s">
        <v>230</v>
      </c>
      <c r="D15" s="125">
        <v>25511.69</v>
      </c>
      <c r="E15" s="125">
        <v>696256.79</v>
      </c>
      <c r="F15" s="125">
        <v>-1822.42</v>
      </c>
      <c r="G15" s="125" t="s">
        <v>22</v>
      </c>
      <c r="H15" s="125">
        <v>-8169.99</v>
      </c>
      <c r="I15" s="125" t="s">
        <v>22</v>
      </c>
      <c r="J15" s="125">
        <v>-681549.51</v>
      </c>
      <c r="K15" s="125" t="s">
        <v>22</v>
      </c>
      <c r="L15" s="125" t="s">
        <v>22</v>
      </c>
      <c r="M15" s="125">
        <v>0</v>
      </c>
      <c r="N15" s="125">
        <f t="shared" si="1"/>
        <v>30226.559999999939</v>
      </c>
      <c r="O15" s="25"/>
    </row>
    <row r="16" spans="2:15" ht="74.25" customHeight="1">
      <c r="B16" s="124" t="s">
        <v>243</v>
      </c>
      <c r="C16" s="123" t="s">
        <v>242</v>
      </c>
      <c r="D16" s="122">
        <f t="shared" ref="D16:M16" si="2">SUM(D17:D18)</f>
        <v>22941.89</v>
      </c>
      <c r="E16" s="122">
        <f t="shared" si="2"/>
        <v>224459.76</v>
      </c>
      <c r="F16" s="122">
        <f t="shared" si="2"/>
        <v>0</v>
      </c>
      <c r="G16" s="122">
        <f t="shared" si="2"/>
        <v>3091.88</v>
      </c>
      <c r="H16" s="122">
        <f t="shared" si="2"/>
        <v>0</v>
      </c>
      <c r="I16" s="122">
        <f t="shared" si="2"/>
        <v>0</v>
      </c>
      <c r="J16" s="122">
        <f t="shared" si="2"/>
        <v>-224517.6</v>
      </c>
      <c r="K16" s="122">
        <f t="shared" si="2"/>
        <v>0</v>
      </c>
      <c r="L16" s="122">
        <f t="shared" si="2"/>
        <v>0</v>
      </c>
      <c r="M16" s="122">
        <f t="shared" si="2"/>
        <v>0</v>
      </c>
      <c r="N16" s="122">
        <f t="shared" si="1"/>
        <v>25975.930000000022</v>
      </c>
      <c r="O16" s="25"/>
    </row>
    <row r="17" spans="1:16" ht="15" customHeight="1">
      <c r="B17" s="127" t="s">
        <v>241</v>
      </c>
      <c r="C17" s="126" t="s">
        <v>232</v>
      </c>
      <c r="D17" s="125">
        <v>22941.89</v>
      </c>
      <c r="E17" s="125">
        <v>16802.849999999999</v>
      </c>
      <c r="F17" s="125">
        <v>971.34</v>
      </c>
      <c r="G17" s="125">
        <v>3091.88</v>
      </c>
      <c r="H17" s="125" t="s">
        <v>22</v>
      </c>
      <c r="I17" s="125" t="s">
        <v>22</v>
      </c>
      <c r="J17" s="125">
        <v>-21139.97</v>
      </c>
      <c r="K17" s="125" t="s">
        <v>22</v>
      </c>
      <c r="L17" s="125" t="s">
        <v>22</v>
      </c>
      <c r="M17" s="125">
        <v>0</v>
      </c>
      <c r="N17" s="125">
        <f t="shared" si="1"/>
        <v>22667.989999999991</v>
      </c>
      <c r="O17" s="25"/>
    </row>
    <row r="18" spans="1:16" ht="15" customHeight="1">
      <c r="B18" s="127" t="s">
        <v>240</v>
      </c>
      <c r="C18" s="126" t="s">
        <v>230</v>
      </c>
      <c r="D18" s="125">
        <v>0</v>
      </c>
      <c r="E18" s="125">
        <v>207656.91</v>
      </c>
      <c r="F18" s="125">
        <v>-971.34</v>
      </c>
      <c r="G18" s="125" t="s">
        <v>22</v>
      </c>
      <c r="H18" s="125" t="s">
        <v>22</v>
      </c>
      <c r="I18" s="125" t="s">
        <v>22</v>
      </c>
      <c r="J18" s="125">
        <v>-203377.63</v>
      </c>
      <c r="K18" s="125" t="s">
        <v>22</v>
      </c>
      <c r="L18" s="125" t="s">
        <v>22</v>
      </c>
      <c r="M18" s="125">
        <v>0</v>
      </c>
      <c r="N18" s="125">
        <f t="shared" si="1"/>
        <v>3307.9400000000023</v>
      </c>
      <c r="O18" s="25"/>
    </row>
    <row r="19" spans="1:16" ht="114.75" customHeight="1">
      <c r="B19" s="124" t="s">
        <v>239</v>
      </c>
      <c r="C19" s="123" t="s">
        <v>238</v>
      </c>
      <c r="D19" s="122">
        <f t="shared" ref="D19:M19" si="3">SUM(D20:D21)</f>
        <v>117425.28</v>
      </c>
      <c r="E19" s="122">
        <f t="shared" si="3"/>
        <v>133931.57</v>
      </c>
      <c r="F19" s="122">
        <f t="shared" si="3"/>
        <v>0</v>
      </c>
      <c r="G19" s="122">
        <f t="shared" si="3"/>
        <v>5650.48</v>
      </c>
      <c r="H19" s="122">
        <f t="shared" si="3"/>
        <v>-55038.7</v>
      </c>
      <c r="I19" s="122">
        <f t="shared" si="3"/>
        <v>0</v>
      </c>
      <c r="J19" s="122">
        <f t="shared" si="3"/>
        <v>-95862.49</v>
      </c>
      <c r="K19" s="122">
        <f t="shared" si="3"/>
        <v>0</v>
      </c>
      <c r="L19" s="122">
        <f t="shared" si="3"/>
        <v>0</v>
      </c>
      <c r="M19" s="122">
        <f t="shared" si="3"/>
        <v>0</v>
      </c>
      <c r="N19" s="122">
        <f t="shared" si="1"/>
        <v>106106.14</v>
      </c>
      <c r="O19" s="25"/>
    </row>
    <row r="20" spans="1:16" ht="15" customHeight="1">
      <c r="B20" s="127" t="s">
        <v>237</v>
      </c>
      <c r="C20" s="126" t="s">
        <v>232</v>
      </c>
      <c r="D20" s="125">
        <v>71069.460000000006</v>
      </c>
      <c r="E20" s="125">
        <v>0</v>
      </c>
      <c r="F20" s="125">
        <v>3153.81</v>
      </c>
      <c r="G20" s="125">
        <v>5650.48</v>
      </c>
      <c r="H20" s="125" t="s">
        <v>22</v>
      </c>
      <c r="I20" s="125" t="s">
        <v>22</v>
      </c>
      <c r="J20" s="125">
        <v>-10296.61</v>
      </c>
      <c r="K20" s="125" t="s">
        <v>22</v>
      </c>
      <c r="L20" s="125" t="s">
        <v>22</v>
      </c>
      <c r="M20" s="125" t="s">
        <v>22</v>
      </c>
      <c r="N20" s="125">
        <f t="shared" si="1"/>
        <v>69577.14</v>
      </c>
      <c r="O20" s="25"/>
    </row>
    <row r="21" spans="1:16" ht="15" customHeight="1">
      <c r="B21" s="127" t="s">
        <v>236</v>
      </c>
      <c r="C21" s="126" t="s">
        <v>230</v>
      </c>
      <c r="D21" s="125">
        <v>46355.82</v>
      </c>
      <c r="E21" s="125">
        <v>133931.57</v>
      </c>
      <c r="F21" s="125">
        <v>-3153.81</v>
      </c>
      <c r="G21" s="125" t="s">
        <v>22</v>
      </c>
      <c r="H21" s="125">
        <v>-55038.7</v>
      </c>
      <c r="I21" s="125" t="s">
        <v>22</v>
      </c>
      <c r="J21" s="125">
        <v>-85565.88</v>
      </c>
      <c r="K21" s="125" t="s">
        <v>22</v>
      </c>
      <c r="L21" s="125" t="s">
        <v>22</v>
      </c>
      <c r="M21" s="125">
        <v>0</v>
      </c>
      <c r="N21" s="125">
        <f t="shared" si="1"/>
        <v>36529.000000000015</v>
      </c>
      <c r="O21" s="25"/>
    </row>
    <row r="22" spans="1:16" ht="27.75" customHeight="1">
      <c r="B22" s="124" t="s">
        <v>235</v>
      </c>
      <c r="C22" s="123" t="s">
        <v>234</v>
      </c>
      <c r="D22" s="122">
        <f t="shared" ref="D22:M22" si="4">SUM(D23:D24)</f>
        <v>22.57</v>
      </c>
      <c r="E22" s="122">
        <f t="shared" si="4"/>
        <v>454.72</v>
      </c>
      <c r="F22" s="122">
        <f t="shared" si="4"/>
        <v>0</v>
      </c>
      <c r="G22" s="122">
        <f t="shared" si="4"/>
        <v>0</v>
      </c>
      <c r="H22" s="122">
        <f t="shared" si="4"/>
        <v>0</v>
      </c>
      <c r="I22" s="122">
        <f t="shared" si="4"/>
        <v>0</v>
      </c>
      <c r="J22" s="122">
        <f t="shared" si="4"/>
        <v>-128.26</v>
      </c>
      <c r="K22" s="122">
        <f t="shared" si="4"/>
        <v>0</v>
      </c>
      <c r="L22" s="122">
        <f t="shared" si="4"/>
        <v>0</v>
      </c>
      <c r="M22" s="122">
        <f t="shared" si="4"/>
        <v>0</v>
      </c>
      <c r="N22" s="122">
        <f t="shared" si="1"/>
        <v>349.03000000000003</v>
      </c>
      <c r="O22" s="25"/>
    </row>
    <row r="23" spans="1:16" ht="15" customHeight="1">
      <c r="B23" s="127" t="s">
        <v>233</v>
      </c>
      <c r="C23" s="126" t="s">
        <v>232</v>
      </c>
      <c r="D23" s="125">
        <v>22.56</v>
      </c>
      <c r="E23" s="125" t="s">
        <v>22</v>
      </c>
      <c r="F23" s="125" t="s">
        <v>22</v>
      </c>
      <c r="G23" s="125" t="s">
        <v>22</v>
      </c>
      <c r="H23" s="125" t="s">
        <v>22</v>
      </c>
      <c r="I23" s="125" t="s">
        <v>22</v>
      </c>
      <c r="J23" s="125">
        <v>-16.62</v>
      </c>
      <c r="K23" s="125" t="s">
        <v>22</v>
      </c>
      <c r="L23" s="125" t="s">
        <v>22</v>
      </c>
      <c r="M23" s="125" t="s">
        <v>22</v>
      </c>
      <c r="N23" s="125">
        <f t="shared" si="1"/>
        <v>5.9399999999999977</v>
      </c>
      <c r="O23" s="25"/>
    </row>
    <row r="24" spans="1:16" ht="15" customHeight="1">
      <c r="B24" s="127" t="s">
        <v>231</v>
      </c>
      <c r="C24" s="126" t="s">
        <v>230</v>
      </c>
      <c r="D24" s="125">
        <v>0.01</v>
      </c>
      <c r="E24" s="125">
        <v>454.72</v>
      </c>
      <c r="F24" s="125" t="s">
        <v>22</v>
      </c>
      <c r="G24" s="125" t="s">
        <v>22</v>
      </c>
      <c r="H24" s="125" t="s">
        <v>22</v>
      </c>
      <c r="I24" s="125" t="s">
        <v>22</v>
      </c>
      <c r="J24" s="125">
        <v>-111.64</v>
      </c>
      <c r="K24" s="125" t="s">
        <v>22</v>
      </c>
      <c r="L24" s="125" t="s">
        <v>22</v>
      </c>
      <c r="M24" s="125">
        <v>0</v>
      </c>
      <c r="N24" s="125">
        <f t="shared" si="1"/>
        <v>343.09000000000003</v>
      </c>
      <c r="O24" s="25"/>
    </row>
    <row r="25" spans="1:16" ht="28.5" customHeight="1">
      <c r="B25" s="124" t="s">
        <v>229</v>
      </c>
      <c r="C25" s="123" t="s">
        <v>228</v>
      </c>
      <c r="D25" s="122">
        <f t="shared" ref="D25:M25" si="5">SUM(D13,D16,D19,D22)</f>
        <v>175864.11</v>
      </c>
      <c r="E25" s="122">
        <f t="shared" si="5"/>
        <v>1148768.3</v>
      </c>
      <c r="F25" s="122">
        <f t="shared" si="5"/>
        <v>0</v>
      </c>
      <c r="G25" s="122">
        <f t="shared" si="5"/>
        <v>34120.36</v>
      </c>
      <c r="H25" s="122">
        <f t="shared" si="5"/>
        <v>-63208.689999999995</v>
      </c>
      <c r="I25" s="122">
        <f t="shared" si="5"/>
        <v>0</v>
      </c>
      <c r="J25" s="122">
        <f t="shared" si="5"/>
        <v>-1123366.29</v>
      </c>
      <c r="K25" s="122">
        <f t="shared" si="5"/>
        <v>0</v>
      </c>
      <c r="L25" s="122">
        <f t="shared" si="5"/>
        <v>0</v>
      </c>
      <c r="M25" s="122">
        <f t="shared" si="5"/>
        <v>0</v>
      </c>
      <c r="N25" s="122">
        <f t="shared" si="1"/>
        <v>172177.79000000027</v>
      </c>
      <c r="O25" s="25"/>
    </row>
    <row r="26" spans="1:16" ht="15" customHeight="1">
      <c r="B26" s="199" t="s">
        <v>227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</row>
    <row r="27" spans="1:16" s="24" customFormat="1" ht="15" customHeight="1">
      <c r="A27" s="23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1:16" s="24" customFormat="1" ht="15" customHeight="1">
      <c r="A28" s="23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P28" s="23"/>
    </row>
    <row r="29" spans="1:16" s="22" customFormat="1" ht="12.75" customHeight="1">
      <c r="A29" s="23"/>
    </row>
  </sheetData>
  <mergeCells count="10">
    <mergeCell ref="B26:N28"/>
    <mergeCell ref="B1:N1"/>
    <mergeCell ref="B5:N5"/>
    <mergeCell ref="B6:N6"/>
    <mergeCell ref="B8:N8"/>
    <mergeCell ref="B10:B11"/>
    <mergeCell ref="C10:C11"/>
    <mergeCell ref="D10:D11"/>
    <mergeCell ref="E10:M10"/>
    <mergeCell ref="N10:N11"/>
  </mergeCells>
  <printOptions horizontalCentered="1"/>
  <pageMargins left="0.35433070866141736" right="0.35433070866141736" top="0.7" bottom="0.64" header="0.51181102362204722" footer="0.51181102362204722"/>
  <pageSetup paperSize="9"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Finansinės būklės ataskaita</vt:lpstr>
      <vt:lpstr>Veiklos rezultatų ataskaita</vt:lpstr>
      <vt:lpstr>20 VSAFAS 4 priedas</vt:lpstr>
      <vt:lpstr>'20 VSAFAS 4 priedas'!Print_Titles</vt:lpstr>
      <vt:lpstr>'Finansinės būklės ataskaita'!Print_Titles</vt:lpstr>
      <vt:lpstr>'Veiklos rezultatų ataskaita'!Print_Titles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Vaiva Sungailė</cp:lastModifiedBy>
  <cp:lastPrinted>2022-11-03T07:45:03Z</cp:lastPrinted>
  <dcterms:created xsi:type="dcterms:W3CDTF">2009-07-20T14:30:53Z</dcterms:created>
  <dcterms:modified xsi:type="dcterms:W3CDTF">2022-11-07T08:11:08Z</dcterms:modified>
</cp:coreProperties>
</file>